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13515" activeTab="0"/>
  </bookViews>
  <sheets>
    <sheet name="Punkte" sheetId="1" r:id="rId1"/>
    <sheet name="Rating" sheetId="2" r:id="rId2"/>
    <sheet name="Statistik" sheetId="3" r:id="rId3"/>
  </sheets>
  <definedNames>
    <definedName name="_xlnm.Print_Area" localSheetId="1">'Rating'!$A$2:$E$32</definedName>
  </definedNames>
  <calcPr fullCalcOnLoad="1"/>
</workbook>
</file>

<file path=xl/comments1.xml><?xml version="1.0" encoding="utf-8"?>
<comments xmlns="http://schemas.openxmlformats.org/spreadsheetml/2006/main">
  <authors>
    <author>Axel</author>
  </authors>
  <commentList>
    <comment ref="F21" authorId="0">
      <text>
        <r>
          <rPr>
            <b/>
            <sz val="9"/>
            <rFont val="Tahoma"/>
            <family val="0"/>
          </rPr>
          <t>Axel:</t>
        </r>
        <r>
          <rPr>
            <sz val="9"/>
            <rFont val="Tahoma"/>
            <family val="0"/>
          </rPr>
          <t xml:space="preserve">
Half-Rating
</t>
        </r>
      </text>
    </comment>
  </commentList>
</comments>
</file>

<file path=xl/sharedStrings.xml><?xml version="1.0" encoding="utf-8"?>
<sst xmlns="http://schemas.openxmlformats.org/spreadsheetml/2006/main" count="532" uniqueCount="180">
  <si>
    <t>Name</t>
  </si>
  <si>
    <t>Rating</t>
  </si>
  <si>
    <t>Tournament coefficient</t>
  </si>
  <si>
    <t>Number of problems</t>
  </si>
  <si>
    <t>Max points</t>
  </si>
  <si>
    <t>Total Points</t>
  </si>
  <si>
    <t>Performance Rating</t>
  </si>
  <si>
    <t>Change of Rating</t>
  </si>
  <si>
    <t>Beers, Eddy van</t>
  </si>
  <si>
    <t>Czeremin, Claus</t>
  </si>
  <si>
    <t>Dragoun, Michal</t>
  </si>
  <si>
    <t>Herck, Marcel van</t>
  </si>
  <si>
    <t>Kolcak, Marek</t>
  </si>
  <si>
    <t>Muth, Josef</t>
  </si>
  <si>
    <t>Neef, Wilfried</t>
  </si>
  <si>
    <t>Pfannkuche, Michael</t>
  </si>
  <si>
    <t xml:space="preserve">Piliczewski, Bogusz </t>
  </si>
  <si>
    <t>Rein, Andreas</t>
  </si>
  <si>
    <t>Rothwell, Stephen</t>
  </si>
  <si>
    <t>Schäfer, Ronald</t>
  </si>
  <si>
    <t>Selivanov, Andrej</t>
  </si>
  <si>
    <t>Sieberg, Rolf</t>
  </si>
  <si>
    <t>Siran, Lubomir</t>
  </si>
  <si>
    <t>Speer, Dominik</t>
  </si>
  <si>
    <t>Thoma, Andreas</t>
  </si>
  <si>
    <t>Tummes, Boris</t>
  </si>
  <si>
    <t>Walther, Thomas</t>
  </si>
  <si>
    <t>Wissmann, Dolf</t>
  </si>
  <si>
    <t>Zude, Arno</t>
  </si>
  <si>
    <t>2#</t>
  </si>
  <si>
    <t>3#</t>
  </si>
  <si>
    <t>e.g.</t>
  </si>
  <si>
    <t>s#</t>
  </si>
  <si>
    <t>n#</t>
  </si>
  <si>
    <t>h#</t>
  </si>
  <si>
    <t>Total</t>
  </si>
  <si>
    <t>Land</t>
  </si>
  <si>
    <t>Titel</t>
  </si>
  <si>
    <t xml:space="preserve">Pte. </t>
  </si>
  <si>
    <t>Zeit</t>
  </si>
  <si>
    <t>Pte.</t>
  </si>
  <si>
    <t>Hilfsfeld</t>
  </si>
  <si>
    <t>Platz</t>
  </si>
  <si>
    <t>PL</t>
  </si>
  <si>
    <t>GM</t>
  </si>
  <si>
    <t>NL</t>
  </si>
  <si>
    <t>D</t>
  </si>
  <si>
    <t>B</t>
  </si>
  <si>
    <t>IM</t>
  </si>
  <si>
    <t>RUS</t>
  </si>
  <si>
    <t>SK</t>
  </si>
  <si>
    <t>FM</t>
  </si>
  <si>
    <t>Durchschnitt</t>
  </si>
  <si>
    <t>CZ</t>
  </si>
  <si>
    <t>Rang</t>
  </si>
  <si>
    <t>Change</t>
  </si>
  <si>
    <t>Summe</t>
  </si>
  <si>
    <t xml:space="preserve">0 = falsche Lösung; - = keine Lösung </t>
  </si>
  <si>
    <t>Erklärung: -t3d4 bedeutet fehlende oder falsche Variante ; -thr bedeutet falsche Drohung</t>
  </si>
  <si>
    <t>32. Deutsche Lösemeisterschaft 12.-13.4.2008 Bünde</t>
  </si>
  <si>
    <t>Terwey, Matthias</t>
  </si>
  <si>
    <t>Heuvel, Peter van den</t>
  </si>
  <si>
    <t xml:space="preserve"> </t>
  </si>
  <si>
    <t>Boer, Johan de</t>
  </si>
  <si>
    <t>LV</t>
  </si>
  <si>
    <t>Sabol, Frantisek</t>
  </si>
  <si>
    <t>Schmidt, Peter</t>
  </si>
  <si>
    <t>Uitenbroek, Hans</t>
  </si>
  <si>
    <t xml:space="preserve">Nr. </t>
  </si>
  <si>
    <t>Kalinin, Andrey</t>
  </si>
  <si>
    <t xml:space="preserve"> -</t>
  </si>
  <si>
    <t>(1933)</t>
  </si>
  <si>
    <t>Stremmer, Dieter</t>
  </si>
  <si>
    <t>kb2? = falscher Schlüssel</t>
  </si>
  <si>
    <t>-</t>
  </si>
  <si>
    <t>German Solving Championship 2008</t>
  </si>
  <si>
    <t>Krolikowski, Ryszard</t>
  </si>
  <si>
    <t>1.db7?</t>
  </si>
  <si>
    <t>1.tf2?</t>
  </si>
  <si>
    <t>1.tf3?</t>
  </si>
  <si>
    <t>1.tf5?</t>
  </si>
  <si>
    <t>1.ld5?</t>
  </si>
  <si>
    <t>1.se3?</t>
  </si>
  <si>
    <t>1.df5?</t>
  </si>
  <si>
    <t>1.dg2?</t>
  </si>
  <si>
    <t>1.lc6?</t>
  </si>
  <si>
    <t>1.lg6?</t>
  </si>
  <si>
    <t>1.ld3?</t>
  </si>
  <si>
    <t>1.de7?</t>
  </si>
  <si>
    <t>1.tc2?</t>
  </si>
  <si>
    <t>1.da8?</t>
  </si>
  <si>
    <t>1.df3?</t>
  </si>
  <si>
    <t>-sb6</t>
  </si>
  <si>
    <t>-d6,-sc8</t>
  </si>
  <si>
    <t>1.f6?</t>
  </si>
  <si>
    <t>1.se7?</t>
  </si>
  <si>
    <t>-sg6</t>
  </si>
  <si>
    <t>1.db8?</t>
  </si>
  <si>
    <t>1.te7?</t>
  </si>
  <si>
    <t>1.te3?</t>
  </si>
  <si>
    <t>-d6</t>
  </si>
  <si>
    <t>1.lc3?</t>
  </si>
  <si>
    <t>1.kc7?</t>
  </si>
  <si>
    <t>-se6,-th3</t>
  </si>
  <si>
    <t>1.da5?</t>
  </si>
  <si>
    <t>-kd5</t>
  </si>
  <si>
    <t>-sd5,-sg6</t>
  </si>
  <si>
    <t>1.tc7?</t>
  </si>
  <si>
    <t>1.sf8?</t>
  </si>
  <si>
    <t>-sd5</t>
  </si>
  <si>
    <t>-sc8</t>
  </si>
  <si>
    <t>1.ke7?</t>
  </si>
  <si>
    <t>-sg6,-th3</t>
  </si>
  <si>
    <t>1.la8?</t>
  </si>
  <si>
    <t>1.tf1?</t>
  </si>
  <si>
    <t>3...ka7?</t>
  </si>
  <si>
    <t>2.sd7?</t>
  </si>
  <si>
    <t>3.tb2?</t>
  </si>
  <si>
    <t>3...kc7?</t>
  </si>
  <si>
    <t>2...sc3?</t>
  </si>
  <si>
    <t>6...?</t>
  </si>
  <si>
    <t>1.sd8?</t>
  </si>
  <si>
    <t>8... ?</t>
  </si>
  <si>
    <t>5.se4?</t>
  </si>
  <si>
    <t>8.tc1?</t>
  </si>
  <si>
    <t>3.sc2?</t>
  </si>
  <si>
    <t>6.tg7?</t>
  </si>
  <si>
    <t>7.sf1?</t>
  </si>
  <si>
    <t>1...ke7?</t>
  </si>
  <si>
    <t>7.kh2?</t>
  </si>
  <si>
    <t>3...ka7/c7?</t>
  </si>
  <si>
    <t>2.?</t>
  </si>
  <si>
    <t>4.sg6?</t>
  </si>
  <si>
    <t>1.se6?</t>
  </si>
  <si>
    <t>1.tg7?</t>
  </si>
  <si>
    <t>1.td6?</t>
  </si>
  <si>
    <t>-d1</t>
  </si>
  <si>
    <t>-td8,-te6</t>
  </si>
  <si>
    <t>1.sc6?</t>
  </si>
  <si>
    <t>1.le4?</t>
  </si>
  <si>
    <t>-te6</t>
  </si>
  <si>
    <t>1.la7?</t>
  </si>
  <si>
    <t>-2..dd3</t>
  </si>
  <si>
    <t>-sf6</t>
  </si>
  <si>
    <t>-dr</t>
  </si>
  <si>
    <t>1.lf5?</t>
  </si>
  <si>
    <t>1.db5?</t>
  </si>
  <si>
    <t>3.se8?</t>
  </si>
  <si>
    <t>-sb4</t>
  </si>
  <si>
    <t>3.sf5?</t>
  </si>
  <si>
    <t>1.da4?</t>
  </si>
  <si>
    <t>4.?</t>
  </si>
  <si>
    <t>1.dh5?</t>
  </si>
  <si>
    <t>3.sg2?</t>
  </si>
  <si>
    <t>-sd6</t>
  </si>
  <si>
    <t>3.sf3?</t>
  </si>
  <si>
    <t>1.e7?</t>
  </si>
  <si>
    <t>1.c7?</t>
  </si>
  <si>
    <t>3.se4?</t>
  </si>
  <si>
    <t>2.se3?</t>
  </si>
  <si>
    <t>2.sf3?</t>
  </si>
  <si>
    <t>1.sc3?</t>
  </si>
  <si>
    <t>5.?</t>
  </si>
  <si>
    <t>2.lf6?</t>
  </si>
  <si>
    <t>2.se4?</t>
  </si>
  <si>
    <t>2?</t>
  </si>
  <si>
    <t>-kd4</t>
  </si>
  <si>
    <t>1.dd7?</t>
  </si>
  <si>
    <t>3.d4?</t>
  </si>
  <si>
    <t>4.ta6?</t>
  </si>
  <si>
    <t>-dh7</t>
  </si>
  <si>
    <t>-dh7,-sb4</t>
  </si>
  <si>
    <t>-sb4,-da8</t>
  </si>
  <si>
    <t>4.sb5?</t>
  </si>
  <si>
    <t>-td5</t>
  </si>
  <si>
    <t>-td6</t>
  </si>
  <si>
    <t>-td6,-tb3</t>
  </si>
  <si>
    <t>-td5,-td6</t>
  </si>
  <si>
    <t>-ba2</t>
  </si>
  <si>
    <t>-td5,-tb3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</si>
</sst>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88" fontId="4" fillId="0" borderId="3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88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18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188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88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3" xfId="0" applyFont="1" applyFill="1" applyBorder="1" applyAlignment="1" applyProtection="1">
      <alignment/>
      <protection locked="0"/>
    </xf>
    <xf numFmtId="1" fontId="4" fillId="0" borderId="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188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14" fontId="6" fillId="0" borderId="11" xfId="0" applyNumberFormat="1" applyFont="1" applyFill="1" applyBorder="1" applyAlignment="1" applyProtection="1">
      <alignment horizontal="center"/>
      <protection locked="0"/>
    </xf>
    <xf numFmtId="14" fontId="6" fillId="0" borderId="1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Border="1" applyAlignment="1" quotePrefix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35"/>
  <sheetViews>
    <sheetView tabSelected="1" workbookViewId="0" topLeftCell="A1">
      <selection activeCell="K31" sqref="K31"/>
    </sheetView>
  </sheetViews>
  <sheetFormatPr defaultColWidth="11.421875" defaultRowHeight="12.75"/>
  <cols>
    <col min="1" max="1" width="5.28125" style="0" bestFit="1" customWidth="1"/>
    <col min="2" max="2" width="5.28125" style="0" hidden="1" customWidth="1"/>
    <col min="3" max="3" width="19.421875" style="0" customWidth="1"/>
    <col min="4" max="4" width="5.00390625" style="0" bestFit="1" customWidth="1"/>
    <col min="5" max="5" width="4.421875" style="0" bestFit="1" customWidth="1"/>
    <col min="6" max="6" width="8.7109375" style="0" bestFit="1" customWidth="1"/>
    <col min="7" max="7" width="5.28125" style="43" bestFit="1" customWidth="1"/>
    <col min="8" max="8" width="5.00390625" style="0" bestFit="1" customWidth="1"/>
    <col min="9" max="9" width="4.57421875" style="0" bestFit="1" customWidth="1"/>
    <col min="10" max="10" width="3.00390625" style="0" hidden="1" customWidth="1"/>
    <col min="11" max="11" width="5.00390625" style="0" bestFit="1" customWidth="1"/>
    <col min="12" max="12" width="4.57421875" style="0" bestFit="1" customWidth="1"/>
    <col min="13" max="13" width="7.00390625" style="0" hidden="1" customWidth="1"/>
    <col min="14" max="14" width="5.00390625" style="0" bestFit="1" customWidth="1"/>
    <col min="15" max="15" width="5.28125" style="0" customWidth="1"/>
    <col min="16" max="16" width="7.00390625" style="0" hidden="1" customWidth="1"/>
    <col min="17" max="17" width="5.00390625" style="0" bestFit="1" customWidth="1"/>
    <col min="18" max="18" width="4.57421875" style="0" bestFit="1" customWidth="1"/>
    <col min="19" max="19" width="7.00390625" style="0" hidden="1" customWidth="1"/>
    <col min="20" max="20" width="5.00390625" style="0" bestFit="1" customWidth="1"/>
    <col min="21" max="21" width="4.57421875" style="0" bestFit="1" customWidth="1"/>
    <col min="22" max="22" width="7.00390625" style="0" hidden="1" customWidth="1"/>
    <col min="23" max="23" width="5.00390625" style="0" bestFit="1" customWidth="1"/>
    <col min="24" max="24" width="4.57421875" style="0" bestFit="1" customWidth="1"/>
    <col min="25" max="25" width="8.00390625" style="0" hidden="1" customWidth="1"/>
    <col min="26" max="26" width="5.00390625" style="0" bestFit="1" customWidth="1"/>
    <col min="27" max="27" width="5.57421875" style="64" bestFit="1" customWidth="1"/>
    <col min="28" max="28" width="8.00390625" style="0" hidden="1" customWidth="1"/>
    <col min="29" max="29" width="6.8515625" style="0" hidden="1" customWidth="1"/>
    <col min="30" max="30" width="5.28125" style="0" bestFit="1" customWidth="1"/>
    <col min="31" max="31" width="20.140625" style="0" bestFit="1" customWidth="1"/>
    <col min="32" max="16384" width="9.140625" style="0" customWidth="1"/>
  </cols>
  <sheetData>
    <row r="1" spans="1:31" ht="18.75" thickBot="1">
      <c r="A1" s="14"/>
      <c r="B1" s="14"/>
      <c r="C1" s="59" t="s">
        <v>59</v>
      </c>
      <c r="D1" s="12"/>
      <c r="E1" s="12"/>
      <c r="F1" s="12"/>
      <c r="G1" s="13"/>
      <c r="H1" s="14"/>
      <c r="I1" s="15"/>
      <c r="J1" s="14"/>
      <c r="K1" s="14"/>
      <c r="L1" s="15"/>
      <c r="M1" s="14"/>
      <c r="N1" s="14"/>
      <c r="O1" s="15"/>
      <c r="P1" s="14"/>
      <c r="Q1" s="14"/>
      <c r="R1" s="15"/>
      <c r="S1" s="14"/>
      <c r="T1" s="14"/>
      <c r="U1" s="14"/>
      <c r="V1" s="14"/>
      <c r="W1" s="14"/>
      <c r="X1" s="14"/>
      <c r="Y1" s="14"/>
      <c r="Z1" s="16"/>
      <c r="AA1" s="60"/>
      <c r="AB1" s="14"/>
      <c r="AC1" s="14"/>
      <c r="AD1" s="14"/>
      <c r="AE1" s="14"/>
    </row>
    <row r="2" spans="1:31" ht="13.5" thickTop="1">
      <c r="A2" s="20"/>
      <c r="B2" s="20"/>
      <c r="C2" s="17"/>
      <c r="D2" s="18"/>
      <c r="E2" s="19"/>
      <c r="F2" s="68">
        <v>39539</v>
      </c>
      <c r="G2" s="69"/>
      <c r="H2" s="20" t="s">
        <v>29</v>
      </c>
      <c r="I2" s="21" t="s">
        <v>29</v>
      </c>
      <c r="J2" s="20" t="s">
        <v>29</v>
      </c>
      <c r="K2" s="20" t="s">
        <v>30</v>
      </c>
      <c r="L2" s="21" t="s">
        <v>30</v>
      </c>
      <c r="M2" s="20" t="s">
        <v>30</v>
      </c>
      <c r="N2" s="20" t="s">
        <v>31</v>
      </c>
      <c r="O2" s="21" t="s">
        <v>31</v>
      </c>
      <c r="P2" s="20" t="s">
        <v>31</v>
      </c>
      <c r="Q2" s="20" t="s">
        <v>32</v>
      </c>
      <c r="R2" s="21" t="s">
        <v>32</v>
      </c>
      <c r="S2" s="20" t="s">
        <v>32</v>
      </c>
      <c r="T2" s="20" t="s">
        <v>33</v>
      </c>
      <c r="U2" s="21" t="s">
        <v>33</v>
      </c>
      <c r="V2" s="20" t="s">
        <v>33</v>
      </c>
      <c r="W2" s="20" t="s">
        <v>34</v>
      </c>
      <c r="X2" s="22" t="s">
        <v>34</v>
      </c>
      <c r="Y2" s="20" t="s">
        <v>34</v>
      </c>
      <c r="Z2" s="23" t="s">
        <v>35</v>
      </c>
      <c r="AA2" s="61" t="s">
        <v>35</v>
      </c>
      <c r="AB2" s="20"/>
      <c r="AC2" s="20" t="s">
        <v>55</v>
      </c>
      <c r="AD2" s="20"/>
      <c r="AE2" s="24"/>
    </row>
    <row r="3" spans="1:31" ht="13.5" thickBot="1">
      <c r="A3" s="32" t="s">
        <v>42</v>
      </c>
      <c r="B3" s="32" t="s">
        <v>68</v>
      </c>
      <c r="C3" s="25" t="s">
        <v>0</v>
      </c>
      <c r="D3" s="26" t="s">
        <v>36</v>
      </c>
      <c r="E3" s="26" t="s">
        <v>37</v>
      </c>
      <c r="F3" s="26" t="s">
        <v>1</v>
      </c>
      <c r="G3" s="27" t="s">
        <v>54</v>
      </c>
      <c r="H3" s="28" t="s">
        <v>38</v>
      </c>
      <c r="I3" s="29" t="s">
        <v>39</v>
      </c>
      <c r="J3" s="28"/>
      <c r="K3" s="28" t="s">
        <v>38</v>
      </c>
      <c r="L3" s="29" t="s">
        <v>39</v>
      </c>
      <c r="M3" s="28"/>
      <c r="N3" s="28" t="s">
        <v>38</v>
      </c>
      <c r="O3" s="29" t="s">
        <v>39</v>
      </c>
      <c r="P3" s="28"/>
      <c r="Q3" s="28" t="s">
        <v>38</v>
      </c>
      <c r="R3" s="29" t="s">
        <v>39</v>
      </c>
      <c r="S3" s="28"/>
      <c r="T3" s="28" t="s">
        <v>38</v>
      </c>
      <c r="U3" s="29" t="s">
        <v>39</v>
      </c>
      <c r="V3" s="28"/>
      <c r="W3" s="28" t="s">
        <v>38</v>
      </c>
      <c r="X3" s="30" t="s">
        <v>39</v>
      </c>
      <c r="Y3" s="28"/>
      <c r="Z3" s="31" t="s">
        <v>40</v>
      </c>
      <c r="AA3" s="62" t="s">
        <v>39</v>
      </c>
      <c r="AB3" s="28" t="s">
        <v>41</v>
      </c>
      <c r="AC3" s="32" t="s">
        <v>1</v>
      </c>
      <c r="AD3" s="32" t="s">
        <v>42</v>
      </c>
      <c r="AE3" s="28" t="s">
        <v>0</v>
      </c>
    </row>
    <row r="4" spans="1:31" ht="15.75">
      <c r="A4" s="9">
        <f aca="true" t="shared" si="0" ref="A4:A32">RANK(AB4,AB$4:AB$41)</f>
        <v>1</v>
      </c>
      <c r="B4" s="9">
        <v>25</v>
      </c>
      <c r="C4" s="11" t="s">
        <v>25</v>
      </c>
      <c r="D4" s="34" t="s">
        <v>46</v>
      </c>
      <c r="E4" s="35" t="s">
        <v>44</v>
      </c>
      <c r="F4" s="7">
        <f>Rating!B6</f>
        <v>2651.09</v>
      </c>
      <c r="G4" s="36">
        <v>11</v>
      </c>
      <c r="H4" s="46">
        <v>15</v>
      </c>
      <c r="I4" s="38">
        <v>20</v>
      </c>
      <c r="J4" s="37"/>
      <c r="K4" s="66">
        <v>15</v>
      </c>
      <c r="L4" s="40">
        <v>57</v>
      </c>
      <c r="M4" s="39"/>
      <c r="N4" s="46">
        <v>15</v>
      </c>
      <c r="O4" s="40">
        <v>79</v>
      </c>
      <c r="P4" s="37"/>
      <c r="Q4" s="46">
        <v>10</v>
      </c>
      <c r="R4" s="38">
        <v>50</v>
      </c>
      <c r="S4" s="37"/>
      <c r="T4" s="66">
        <v>10</v>
      </c>
      <c r="U4" s="38">
        <v>80</v>
      </c>
      <c r="V4" s="37"/>
      <c r="W4" s="46">
        <v>15</v>
      </c>
      <c r="X4" s="38">
        <v>50</v>
      </c>
      <c r="Y4" s="42"/>
      <c r="Z4" s="41">
        <f aca="true" t="shared" si="1" ref="Z4:Z31">SUM(H4,K4,N4,Q4,T4,W4)</f>
        <v>80</v>
      </c>
      <c r="AA4" s="45">
        <f aca="true" t="shared" si="2" ref="AA4:AA31">SUM(I4,L4,O4,R4,U4,X4)</f>
        <v>336</v>
      </c>
      <c r="AB4" s="37">
        <f aca="true" t="shared" si="3" ref="AB4:AB31">Z4*100000-AA4</f>
        <v>7999664</v>
      </c>
      <c r="AC4" s="45">
        <f>Rating!E7</f>
        <v>0</v>
      </c>
      <c r="AD4" s="9">
        <f aca="true" t="shared" si="4" ref="AD4:AD32">RANK(AB4,AB$4:AB$41)</f>
        <v>1</v>
      </c>
      <c r="AE4" s="33" t="str">
        <f aca="true" t="shared" si="5" ref="AE4:AE35">C4</f>
        <v>Tummes, Boris</v>
      </c>
    </row>
    <row r="5" spans="1:31" ht="15.75">
      <c r="A5" s="9">
        <f t="shared" si="0"/>
        <v>2</v>
      </c>
      <c r="B5" s="9">
        <v>28</v>
      </c>
      <c r="C5" s="11" t="s">
        <v>27</v>
      </c>
      <c r="D5" s="34" t="s">
        <v>45</v>
      </c>
      <c r="E5" s="35" t="s">
        <v>44</v>
      </c>
      <c r="F5" s="7">
        <f>Rating!B7</f>
        <v>2592.35</v>
      </c>
      <c r="G5" s="36">
        <v>16</v>
      </c>
      <c r="H5" s="46">
        <v>15</v>
      </c>
      <c r="I5" s="38">
        <v>20</v>
      </c>
      <c r="J5" s="37"/>
      <c r="K5" s="46">
        <v>10</v>
      </c>
      <c r="L5" s="40">
        <v>60</v>
      </c>
      <c r="M5" s="39"/>
      <c r="N5" s="46">
        <v>11</v>
      </c>
      <c r="O5" s="40">
        <v>91</v>
      </c>
      <c r="P5" s="37"/>
      <c r="Q5" s="46">
        <v>15</v>
      </c>
      <c r="R5" s="38">
        <v>50</v>
      </c>
      <c r="S5" s="37"/>
      <c r="T5" s="46">
        <v>9.5</v>
      </c>
      <c r="U5" s="38">
        <v>80</v>
      </c>
      <c r="V5" s="37"/>
      <c r="W5" s="46">
        <v>15</v>
      </c>
      <c r="X5" s="38">
        <v>31</v>
      </c>
      <c r="Y5" s="9"/>
      <c r="Z5" s="41">
        <f t="shared" si="1"/>
        <v>75.5</v>
      </c>
      <c r="AA5" s="45">
        <f t="shared" si="2"/>
        <v>332</v>
      </c>
      <c r="AB5" s="37">
        <f t="shared" si="3"/>
        <v>7549668</v>
      </c>
      <c r="AC5" s="45">
        <f>Rating!E9</f>
        <v>0</v>
      </c>
      <c r="AD5" s="9">
        <f t="shared" si="4"/>
        <v>2</v>
      </c>
      <c r="AE5" s="33" t="str">
        <f t="shared" si="5"/>
        <v>Wissmann, Dolf</v>
      </c>
    </row>
    <row r="6" spans="1:31" ht="15.75">
      <c r="A6" s="9">
        <f t="shared" si="0"/>
        <v>3</v>
      </c>
      <c r="B6" s="9">
        <v>29</v>
      </c>
      <c r="C6" s="11" t="s">
        <v>28</v>
      </c>
      <c r="D6" s="34" t="s">
        <v>46</v>
      </c>
      <c r="E6" s="35" t="s">
        <v>44</v>
      </c>
      <c r="F6" s="7">
        <f>Rating!B8</f>
        <v>2706.4</v>
      </c>
      <c r="G6" s="36">
        <v>4</v>
      </c>
      <c r="H6" s="66">
        <v>15</v>
      </c>
      <c r="I6" s="38">
        <v>18</v>
      </c>
      <c r="J6" s="37"/>
      <c r="K6" s="46">
        <v>15</v>
      </c>
      <c r="L6" s="40">
        <v>50</v>
      </c>
      <c r="M6" s="39"/>
      <c r="N6" s="46">
        <v>11</v>
      </c>
      <c r="O6" s="40">
        <v>53</v>
      </c>
      <c r="P6" s="37"/>
      <c r="Q6" s="46">
        <v>10</v>
      </c>
      <c r="R6" s="38">
        <v>50</v>
      </c>
      <c r="S6" s="37"/>
      <c r="T6" s="46">
        <v>7.5</v>
      </c>
      <c r="U6" s="38">
        <v>80</v>
      </c>
      <c r="V6" s="37"/>
      <c r="W6" s="46">
        <v>15</v>
      </c>
      <c r="X6" s="38">
        <v>29</v>
      </c>
      <c r="Y6" s="9"/>
      <c r="Z6" s="41">
        <f>SUM(H6,K6,N6,Q6,T6,W6)</f>
        <v>73.5</v>
      </c>
      <c r="AA6" s="45">
        <f>SUM(I6,L6,O6,R6,U6,X6)</f>
        <v>280</v>
      </c>
      <c r="AB6" s="37">
        <f t="shared" si="3"/>
        <v>7349720</v>
      </c>
      <c r="AC6" s="45">
        <f>Rating!E6</f>
        <v>0</v>
      </c>
      <c r="AD6" s="9">
        <f t="shared" si="4"/>
        <v>3</v>
      </c>
      <c r="AE6" s="33" t="str">
        <f t="shared" si="5"/>
        <v>Zude, Arno</v>
      </c>
    </row>
    <row r="7" spans="1:31" ht="15.75">
      <c r="A7" s="9">
        <f t="shared" si="0"/>
        <v>4</v>
      </c>
      <c r="B7" s="9">
        <v>1</v>
      </c>
      <c r="C7" s="11" t="s">
        <v>8</v>
      </c>
      <c r="D7" s="34" t="s">
        <v>47</v>
      </c>
      <c r="E7" s="35" t="s">
        <v>48</v>
      </c>
      <c r="F7" s="7">
        <f>Rating!B9</f>
        <v>2586</v>
      </c>
      <c r="G7" s="36">
        <v>19</v>
      </c>
      <c r="H7" s="46">
        <v>15</v>
      </c>
      <c r="I7" s="38">
        <v>20</v>
      </c>
      <c r="J7" s="37"/>
      <c r="K7" s="46">
        <v>15</v>
      </c>
      <c r="L7" s="40">
        <v>60</v>
      </c>
      <c r="M7" s="39"/>
      <c r="N7" s="46">
        <v>15</v>
      </c>
      <c r="O7" s="40">
        <v>95</v>
      </c>
      <c r="P7" s="37"/>
      <c r="Q7" s="46">
        <v>10</v>
      </c>
      <c r="R7" s="38">
        <v>50</v>
      </c>
      <c r="S7" s="37"/>
      <c r="T7" s="46">
        <v>9.5</v>
      </c>
      <c r="U7" s="38">
        <v>80</v>
      </c>
      <c r="V7" s="37"/>
      <c r="W7" s="46">
        <v>8</v>
      </c>
      <c r="X7" s="38">
        <v>50</v>
      </c>
      <c r="Y7" s="42"/>
      <c r="Z7" s="41">
        <f t="shared" si="1"/>
        <v>72.5</v>
      </c>
      <c r="AA7" s="45">
        <f t="shared" si="2"/>
        <v>355</v>
      </c>
      <c r="AB7" s="37">
        <f t="shared" si="3"/>
        <v>7249645</v>
      </c>
      <c r="AC7" s="45">
        <f>Rating!E12</f>
        <v>0</v>
      </c>
      <c r="AD7" s="9">
        <f>RANK(AB7,AB$4:AB$41)</f>
        <v>4</v>
      </c>
      <c r="AE7" s="33" t="str">
        <f t="shared" si="5"/>
        <v>Beers, Eddy van</v>
      </c>
    </row>
    <row r="8" spans="1:31" ht="31.5">
      <c r="A8" s="9">
        <f t="shared" si="0"/>
        <v>5</v>
      </c>
      <c r="B8" s="9">
        <v>13</v>
      </c>
      <c r="C8" s="11" t="s">
        <v>16</v>
      </c>
      <c r="D8" s="34" t="s">
        <v>43</v>
      </c>
      <c r="E8" s="35" t="s">
        <v>48</v>
      </c>
      <c r="F8" s="7">
        <f>Rating!B10</f>
        <v>2365.72</v>
      </c>
      <c r="G8" s="36">
        <v>62</v>
      </c>
      <c r="H8" s="46">
        <v>15</v>
      </c>
      <c r="I8" s="38">
        <v>20</v>
      </c>
      <c r="J8" s="37"/>
      <c r="K8" s="46">
        <v>9.5</v>
      </c>
      <c r="L8" s="40">
        <v>60</v>
      </c>
      <c r="M8" s="39"/>
      <c r="N8" s="46">
        <v>11</v>
      </c>
      <c r="O8" s="40">
        <v>100</v>
      </c>
      <c r="P8" s="37"/>
      <c r="Q8" s="46">
        <v>15</v>
      </c>
      <c r="R8" s="38">
        <v>50</v>
      </c>
      <c r="S8" s="37"/>
      <c r="T8" s="46">
        <v>4.5</v>
      </c>
      <c r="U8" s="38">
        <v>80</v>
      </c>
      <c r="V8" s="37"/>
      <c r="W8" s="46">
        <v>15</v>
      </c>
      <c r="X8" s="38">
        <v>50</v>
      </c>
      <c r="Y8" s="9"/>
      <c r="Z8" s="41">
        <f t="shared" si="1"/>
        <v>70</v>
      </c>
      <c r="AA8" s="45">
        <f t="shared" si="2"/>
        <v>360</v>
      </c>
      <c r="AB8" s="37">
        <f t="shared" si="3"/>
        <v>6999640</v>
      </c>
      <c r="AC8" s="45">
        <f>Rating!E10</f>
        <v>0</v>
      </c>
      <c r="AD8" s="9">
        <f t="shared" si="4"/>
        <v>5</v>
      </c>
      <c r="AE8" s="33" t="str">
        <f t="shared" si="5"/>
        <v>Piliczewski, Bogusz </v>
      </c>
    </row>
    <row r="9" spans="1:31" ht="31.5">
      <c r="A9" s="9">
        <f t="shared" si="0"/>
        <v>6</v>
      </c>
      <c r="B9" s="9">
        <v>19</v>
      </c>
      <c r="C9" s="11" t="s">
        <v>20</v>
      </c>
      <c r="D9" s="34" t="s">
        <v>49</v>
      </c>
      <c r="E9" s="35" t="s">
        <v>48</v>
      </c>
      <c r="F9" s="7">
        <f>Rating!B11</f>
        <v>2632.39</v>
      </c>
      <c r="G9" s="36">
        <v>13</v>
      </c>
      <c r="H9" s="46">
        <v>15</v>
      </c>
      <c r="I9" s="38">
        <v>20</v>
      </c>
      <c r="J9" s="37"/>
      <c r="K9" s="46">
        <v>15</v>
      </c>
      <c r="L9" s="40">
        <v>50</v>
      </c>
      <c r="M9" s="39"/>
      <c r="N9" s="46">
        <v>11</v>
      </c>
      <c r="O9" s="40">
        <v>60</v>
      </c>
      <c r="P9" s="37"/>
      <c r="Q9" s="66">
        <v>15</v>
      </c>
      <c r="R9" s="38">
        <v>32</v>
      </c>
      <c r="S9" s="37"/>
      <c r="T9" s="46">
        <v>4</v>
      </c>
      <c r="U9" s="38">
        <v>80</v>
      </c>
      <c r="V9" s="37"/>
      <c r="W9" s="46">
        <v>8</v>
      </c>
      <c r="X9" s="38">
        <v>50</v>
      </c>
      <c r="Y9" s="9"/>
      <c r="Z9" s="41">
        <f t="shared" si="1"/>
        <v>68</v>
      </c>
      <c r="AA9" s="45">
        <f t="shared" si="2"/>
        <v>292</v>
      </c>
      <c r="AB9" s="37">
        <f t="shared" si="3"/>
        <v>6799708</v>
      </c>
      <c r="AC9" s="45">
        <f>Rating!E14</f>
        <v>0</v>
      </c>
      <c r="AD9" s="9">
        <f t="shared" si="4"/>
        <v>6</v>
      </c>
      <c r="AE9" s="33" t="str">
        <f t="shared" si="5"/>
        <v>Selivanov, Andrej</v>
      </c>
    </row>
    <row r="10" spans="1:31" ht="15.75">
      <c r="A10" s="9">
        <f t="shared" si="0"/>
        <v>7</v>
      </c>
      <c r="B10" s="9">
        <v>4</v>
      </c>
      <c r="C10" s="11" t="s">
        <v>10</v>
      </c>
      <c r="D10" s="34" t="s">
        <v>53</v>
      </c>
      <c r="E10" s="35" t="s">
        <v>48</v>
      </c>
      <c r="F10" s="7">
        <f>Rating!B12</f>
        <v>2589.12</v>
      </c>
      <c r="G10" s="36">
        <v>18</v>
      </c>
      <c r="H10" s="46">
        <v>15</v>
      </c>
      <c r="I10" s="38">
        <v>20</v>
      </c>
      <c r="J10" s="37"/>
      <c r="K10" s="46">
        <v>9</v>
      </c>
      <c r="L10" s="40">
        <v>60</v>
      </c>
      <c r="M10" s="39"/>
      <c r="N10" s="46">
        <v>8</v>
      </c>
      <c r="O10" s="40">
        <v>77</v>
      </c>
      <c r="P10" s="37"/>
      <c r="Q10" s="46">
        <v>15</v>
      </c>
      <c r="R10" s="38">
        <v>45</v>
      </c>
      <c r="S10" s="37"/>
      <c r="T10" s="46">
        <v>0</v>
      </c>
      <c r="U10" s="38">
        <v>80</v>
      </c>
      <c r="V10" s="37"/>
      <c r="W10" s="66">
        <v>15</v>
      </c>
      <c r="X10" s="38">
        <v>15</v>
      </c>
      <c r="Y10" s="9"/>
      <c r="Z10" s="41">
        <f t="shared" si="1"/>
        <v>62</v>
      </c>
      <c r="AA10" s="45">
        <f t="shared" si="2"/>
        <v>297</v>
      </c>
      <c r="AB10" s="37">
        <f t="shared" si="3"/>
        <v>6199703</v>
      </c>
      <c r="AC10" s="45">
        <f>Rating!E13</f>
        <v>0</v>
      </c>
      <c r="AD10" s="9">
        <f t="shared" si="4"/>
        <v>7</v>
      </c>
      <c r="AE10" s="33" t="str">
        <f t="shared" si="5"/>
        <v>Dragoun, Michal</v>
      </c>
    </row>
    <row r="11" spans="1:31" ht="31.5">
      <c r="A11" s="9">
        <f t="shared" si="0"/>
        <v>8</v>
      </c>
      <c r="B11" s="9">
        <v>12</v>
      </c>
      <c r="C11" s="11" t="s">
        <v>15</v>
      </c>
      <c r="D11" s="34" t="s">
        <v>46</v>
      </c>
      <c r="E11" s="35" t="s">
        <v>44</v>
      </c>
      <c r="F11" s="7">
        <f>Rating!B13</f>
        <v>2596.61</v>
      </c>
      <c r="G11" s="36">
        <v>15</v>
      </c>
      <c r="H11" s="46">
        <v>10</v>
      </c>
      <c r="I11" s="38">
        <v>18</v>
      </c>
      <c r="J11" s="37"/>
      <c r="K11" s="46">
        <v>15</v>
      </c>
      <c r="L11" s="40">
        <v>60</v>
      </c>
      <c r="M11" s="39"/>
      <c r="N11" s="46">
        <v>15</v>
      </c>
      <c r="O11" s="40">
        <v>74</v>
      </c>
      <c r="P11" s="37"/>
      <c r="Q11" s="46">
        <v>10</v>
      </c>
      <c r="R11" s="38">
        <v>50</v>
      </c>
      <c r="S11" s="37"/>
      <c r="T11" s="46">
        <v>5</v>
      </c>
      <c r="U11" s="38">
        <v>80</v>
      </c>
      <c r="V11" s="37"/>
      <c r="W11" s="46">
        <v>6</v>
      </c>
      <c r="X11" s="38">
        <v>50</v>
      </c>
      <c r="Y11" s="42"/>
      <c r="Z11" s="41">
        <f t="shared" si="1"/>
        <v>61</v>
      </c>
      <c r="AA11" s="45">
        <f t="shared" si="2"/>
        <v>332</v>
      </c>
      <c r="AB11" s="37">
        <f t="shared" si="3"/>
        <v>6099668</v>
      </c>
      <c r="AC11" s="45">
        <f>Rating!E8</f>
        <v>0</v>
      </c>
      <c r="AD11" s="9">
        <f t="shared" si="4"/>
        <v>8</v>
      </c>
      <c r="AE11" s="33" t="str">
        <f t="shared" si="5"/>
        <v>Pfannkuche, Michael</v>
      </c>
    </row>
    <row r="12" spans="1:31" ht="15.75">
      <c r="A12" s="9">
        <f t="shared" si="0"/>
        <v>9</v>
      </c>
      <c r="B12" s="9">
        <v>21</v>
      </c>
      <c r="C12" s="11" t="s">
        <v>22</v>
      </c>
      <c r="D12" s="34" t="s">
        <v>50</v>
      </c>
      <c r="E12" s="35" t="s">
        <v>51</v>
      </c>
      <c r="F12" s="7">
        <f>Rating!B14</f>
        <v>2268.83</v>
      </c>
      <c r="G12" s="36">
        <v>110</v>
      </c>
      <c r="H12" s="46">
        <v>5</v>
      </c>
      <c r="I12" s="38">
        <v>18</v>
      </c>
      <c r="J12" s="37"/>
      <c r="K12" s="46">
        <v>14</v>
      </c>
      <c r="L12" s="40">
        <v>58</v>
      </c>
      <c r="M12" s="39"/>
      <c r="N12" s="46">
        <v>14</v>
      </c>
      <c r="O12" s="40">
        <v>74</v>
      </c>
      <c r="P12" s="37"/>
      <c r="Q12" s="46">
        <v>15</v>
      </c>
      <c r="R12" s="38">
        <v>38</v>
      </c>
      <c r="S12" s="37"/>
      <c r="T12" s="46">
        <v>2.5</v>
      </c>
      <c r="U12" s="38">
        <v>80</v>
      </c>
      <c r="V12" s="37"/>
      <c r="W12" s="46">
        <v>10</v>
      </c>
      <c r="X12" s="38">
        <v>50</v>
      </c>
      <c r="Y12" s="42"/>
      <c r="Z12" s="41">
        <f t="shared" si="1"/>
        <v>60.5</v>
      </c>
      <c r="AA12" s="45">
        <f t="shared" si="2"/>
        <v>318</v>
      </c>
      <c r="AB12" s="37">
        <f>Z12*100000-AA12</f>
        <v>6049682</v>
      </c>
      <c r="AC12" s="45">
        <f>Rating!E11</f>
        <v>0</v>
      </c>
      <c r="AD12" s="9">
        <f t="shared" si="4"/>
        <v>9</v>
      </c>
      <c r="AE12" s="33" t="str">
        <f t="shared" si="5"/>
        <v>Siran, Lubomir</v>
      </c>
    </row>
    <row r="13" spans="1:31" ht="31.5">
      <c r="A13" s="9">
        <f t="shared" si="0"/>
        <v>10</v>
      </c>
      <c r="B13" s="9">
        <v>26</v>
      </c>
      <c r="C13" s="11" t="s">
        <v>67</v>
      </c>
      <c r="D13" s="34" t="s">
        <v>45</v>
      </c>
      <c r="E13" s="35" t="s">
        <v>51</v>
      </c>
      <c r="F13" s="7">
        <f>Rating!B15</f>
        <v>2347.36</v>
      </c>
      <c r="G13" s="36">
        <v>70</v>
      </c>
      <c r="H13" s="46">
        <v>15</v>
      </c>
      <c r="I13" s="38">
        <v>20</v>
      </c>
      <c r="J13" s="37"/>
      <c r="K13" s="46">
        <v>4</v>
      </c>
      <c r="L13" s="40">
        <v>60</v>
      </c>
      <c r="M13" s="39"/>
      <c r="N13" s="46">
        <v>11</v>
      </c>
      <c r="O13" s="40">
        <v>98</v>
      </c>
      <c r="P13" s="37"/>
      <c r="Q13" s="46">
        <v>10</v>
      </c>
      <c r="R13" s="38">
        <v>50</v>
      </c>
      <c r="S13" s="37"/>
      <c r="T13" s="46">
        <v>4</v>
      </c>
      <c r="U13" s="38">
        <v>80</v>
      </c>
      <c r="V13" s="37"/>
      <c r="W13" s="46">
        <v>15</v>
      </c>
      <c r="X13" s="38">
        <v>42</v>
      </c>
      <c r="Y13" s="9"/>
      <c r="Z13" s="41">
        <f>SUM(H13,K13,N13,Q13,T13,W13)</f>
        <v>59</v>
      </c>
      <c r="AA13" s="45">
        <f>SUM(I13,L13,O13,R13,U13,X13)</f>
        <v>350</v>
      </c>
      <c r="AB13" s="37">
        <f>Z13*100000-AA13</f>
        <v>5899650</v>
      </c>
      <c r="AC13" s="45">
        <f>Rating!E22</f>
        <v>0</v>
      </c>
      <c r="AD13" s="9">
        <f t="shared" si="4"/>
        <v>10</v>
      </c>
      <c r="AE13" s="33" t="str">
        <f>C13</f>
        <v>Uitenbroek, Hans</v>
      </c>
    </row>
    <row r="14" spans="1:31" ht="15.75">
      <c r="A14" s="9">
        <f t="shared" si="0"/>
        <v>11</v>
      </c>
      <c r="B14" s="9">
        <v>8</v>
      </c>
      <c r="C14" s="11" t="s">
        <v>12</v>
      </c>
      <c r="D14" s="34" t="s">
        <v>50</v>
      </c>
      <c r="E14" s="35" t="s">
        <v>51</v>
      </c>
      <c r="F14" s="7">
        <f>Rating!B16</f>
        <v>2367.89</v>
      </c>
      <c r="G14" s="36">
        <v>61</v>
      </c>
      <c r="H14" s="66">
        <v>15</v>
      </c>
      <c r="I14" s="38">
        <v>18</v>
      </c>
      <c r="J14" s="37"/>
      <c r="K14" s="46">
        <v>0</v>
      </c>
      <c r="L14" s="40">
        <v>60</v>
      </c>
      <c r="M14" s="39"/>
      <c r="N14" s="66">
        <v>15</v>
      </c>
      <c r="O14" s="40">
        <v>54</v>
      </c>
      <c r="P14" s="37"/>
      <c r="Q14" s="46">
        <v>9</v>
      </c>
      <c r="R14" s="38">
        <v>50</v>
      </c>
      <c r="S14" s="37"/>
      <c r="T14" s="46">
        <v>4</v>
      </c>
      <c r="U14" s="38">
        <v>80</v>
      </c>
      <c r="V14" s="37"/>
      <c r="W14" s="46">
        <v>15</v>
      </c>
      <c r="X14" s="38">
        <v>21</v>
      </c>
      <c r="Y14" s="9"/>
      <c r="Z14" s="41">
        <f t="shared" si="1"/>
        <v>58</v>
      </c>
      <c r="AA14" s="45">
        <f t="shared" si="2"/>
        <v>283</v>
      </c>
      <c r="AB14" s="37">
        <f t="shared" si="3"/>
        <v>5799717</v>
      </c>
      <c r="AC14" s="45">
        <f>Rating!E15</f>
        <v>0</v>
      </c>
      <c r="AD14" s="9">
        <f t="shared" si="4"/>
        <v>11</v>
      </c>
      <c r="AE14" s="33" t="str">
        <f t="shared" si="5"/>
        <v>Kolcak, Marek</v>
      </c>
    </row>
    <row r="15" spans="1:31" ht="31.5">
      <c r="A15" s="9">
        <f t="shared" si="0"/>
        <v>12</v>
      </c>
      <c r="B15" s="9">
        <v>27</v>
      </c>
      <c r="C15" s="11" t="s">
        <v>26</v>
      </c>
      <c r="D15" s="34" t="s">
        <v>46</v>
      </c>
      <c r="E15" s="35"/>
      <c r="F15" s="7">
        <f>Rating!B17</f>
        <v>2107.11</v>
      </c>
      <c r="G15" s="36">
        <v>183</v>
      </c>
      <c r="H15" s="46">
        <v>5</v>
      </c>
      <c r="I15" s="38">
        <v>20</v>
      </c>
      <c r="J15" s="37"/>
      <c r="K15" s="46">
        <v>10</v>
      </c>
      <c r="L15" s="40">
        <v>60</v>
      </c>
      <c r="M15" s="39"/>
      <c r="N15" s="46">
        <v>12</v>
      </c>
      <c r="O15" s="40">
        <v>75</v>
      </c>
      <c r="P15" s="37"/>
      <c r="Q15" s="46">
        <v>10</v>
      </c>
      <c r="R15" s="38">
        <v>50</v>
      </c>
      <c r="S15" s="37"/>
      <c r="T15" s="46">
        <v>8</v>
      </c>
      <c r="U15" s="38">
        <v>80</v>
      </c>
      <c r="V15" s="37"/>
      <c r="W15" s="46">
        <v>10</v>
      </c>
      <c r="X15" s="38">
        <v>50</v>
      </c>
      <c r="Y15" s="9"/>
      <c r="Z15" s="41">
        <f t="shared" si="1"/>
        <v>55</v>
      </c>
      <c r="AA15" s="45">
        <f t="shared" si="2"/>
        <v>335</v>
      </c>
      <c r="AB15" s="37">
        <f t="shared" si="3"/>
        <v>5499665</v>
      </c>
      <c r="AC15" s="45" t="str">
        <f>Rating!E23</f>
        <v>-</v>
      </c>
      <c r="AD15" s="9">
        <f t="shared" si="4"/>
        <v>12</v>
      </c>
      <c r="AE15" s="33" t="str">
        <f t="shared" si="5"/>
        <v>Walther, Thomas</v>
      </c>
    </row>
    <row r="16" spans="1:31" ht="31.5">
      <c r="A16" s="9">
        <f t="shared" si="0"/>
        <v>13</v>
      </c>
      <c r="B16" s="9">
        <v>6</v>
      </c>
      <c r="C16" s="11" t="s">
        <v>61</v>
      </c>
      <c r="D16" s="34" t="s">
        <v>45</v>
      </c>
      <c r="E16" s="35" t="s">
        <v>48</v>
      </c>
      <c r="F16" s="7">
        <f>Rating!B18</f>
        <v>2427.55</v>
      </c>
      <c r="G16" s="36">
        <v>45</v>
      </c>
      <c r="H16" s="46">
        <v>5</v>
      </c>
      <c r="I16" s="38">
        <v>20</v>
      </c>
      <c r="J16" s="37"/>
      <c r="K16" s="46">
        <v>5</v>
      </c>
      <c r="L16" s="40">
        <v>60</v>
      </c>
      <c r="M16" s="39"/>
      <c r="N16" s="46">
        <v>11</v>
      </c>
      <c r="O16" s="40">
        <v>100</v>
      </c>
      <c r="P16" s="37"/>
      <c r="Q16" s="46">
        <v>7</v>
      </c>
      <c r="R16" s="38">
        <v>50</v>
      </c>
      <c r="S16" s="37"/>
      <c r="T16" s="46">
        <v>9.5</v>
      </c>
      <c r="U16" s="38">
        <v>80</v>
      </c>
      <c r="V16" s="37"/>
      <c r="W16" s="46">
        <v>15</v>
      </c>
      <c r="X16" s="38">
        <v>20</v>
      </c>
      <c r="Y16" s="9"/>
      <c r="Z16" s="41">
        <f>SUM(H16,K16,N16,Q16,T16,W16)</f>
        <v>52.5</v>
      </c>
      <c r="AA16" s="45">
        <f>SUM(I16,L16,O16,R16,U16,X16)</f>
        <v>330</v>
      </c>
      <c r="AB16" s="37">
        <f>Z16*100000-AA16</f>
        <v>5249670</v>
      </c>
      <c r="AC16" s="45">
        <f>Rating!E14</f>
        <v>0</v>
      </c>
      <c r="AD16" s="9">
        <f t="shared" si="4"/>
        <v>13</v>
      </c>
      <c r="AE16" s="33" t="str">
        <f>C16</f>
        <v>Heuvel, Peter van den</v>
      </c>
    </row>
    <row r="17" spans="1:31" ht="31.5">
      <c r="A17" s="9">
        <f t="shared" si="0"/>
        <v>14</v>
      </c>
      <c r="B17" s="9">
        <v>5</v>
      </c>
      <c r="C17" s="11" t="s">
        <v>11</v>
      </c>
      <c r="D17" s="34" t="s">
        <v>47</v>
      </c>
      <c r="E17" s="35"/>
      <c r="F17" s="7">
        <f>Rating!B19</f>
        <v>2169.85</v>
      </c>
      <c r="G17" s="36">
        <v>151</v>
      </c>
      <c r="H17" s="46">
        <v>15</v>
      </c>
      <c r="I17" s="38">
        <v>20</v>
      </c>
      <c r="J17" s="37"/>
      <c r="K17" s="46">
        <v>3</v>
      </c>
      <c r="L17" s="40">
        <v>60</v>
      </c>
      <c r="M17" s="39"/>
      <c r="N17" s="46">
        <v>11</v>
      </c>
      <c r="O17" s="40">
        <v>100</v>
      </c>
      <c r="P17" s="37"/>
      <c r="Q17" s="46">
        <v>8</v>
      </c>
      <c r="R17" s="38">
        <v>50</v>
      </c>
      <c r="S17" s="37"/>
      <c r="T17" s="46">
        <v>9.5</v>
      </c>
      <c r="U17" s="38">
        <v>80</v>
      </c>
      <c r="V17" s="37"/>
      <c r="W17" s="46">
        <v>3.5</v>
      </c>
      <c r="X17" s="38">
        <v>50</v>
      </c>
      <c r="Y17" s="42"/>
      <c r="Z17" s="41">
        <f t="shared" si="1"/>
        <v>50</v>
      </c>
      <c r="AA17" s="45">
        <f t="shared" si="2"/>
        <v>360</v>
      </c>
      <c r="AB17" s="37">
        <f t="shared" si="3"/>
        <v>4999640</v>
      </c>
      <c r="AC17" s="45">
        <f>Rating!E22</f>
        <v>0</v>
      </c>
      <c r="AD17" s="9">
        <f t="shared" si="4"/>
        <v>14</v>
      </c>
      <c r="AE17" s="33" t="str">
        <f t="shared" si="5"/>
        <v>Herck, Marcel van</v>
      </c>
    </row>
    <row r="18" spans="1:31" ht="15.75">
      <c r="A18" s="9">
        <f t="shared" si="0"/>
        <v>15</v>
      </c>
      <c r="B18" s="9">
        <v>14</v>
      </c>
      <c r="C18" s="11" t="s">
        <v>17</v>
      </c>
      <c r="D18" s="34" t="s">
        <v>46</v>
      </c>
      <c r="E18" s="35"/>
      <c r="F18" s="7">
        <f>Rating!B20</f>
        <v>2203.25</v>
      </c>
      <c r="G18" s="36">
        <v>134</v>
      </c>
      <c r="H18" s="46">
        <v>15</v>
      </c>
      <c r="I18" s="38">
        <v>20</v>
      </c>
      <c r="J18" s="37"/>
      <c r="K18" s="46">
        <v>8</v>
      </c>
      <c r="L18" s="40">
        <v>60</v>
      </c>
      <c r="M18" s="39"/>
      <c r="N18" s="46">
        <v>11</v>
      </c>
      <c r="O18" s="40">
        <v>93</v>
      </c>
      <c r="P18" s="37"/>
      <c r="Q18" s="46">
        <v>9</v>
      </c>
      <c r="R18" s="38">
        <v>50</v>
      </c>
      <c r="S18" s="37"/>
      <c r="T18" s="46">
        <v>0</v>
      </c>
      <c r="U18" s="38">
        <v>80</v>
      </c>
      <c r="V18" s="37"/>
      <c r="W18" s="46">
        <v>6</v>
      </c>
      <c r="X18" s="38">
        <v>50</v>
      </c>
      <c r="Y18" s="9"/>
      <c r="Z18" s="41">
        <f t="shared" si="1"/>
        <v>49</v>
      </c>
      <c r="AA18" s="45">
        <f t="shared" si="2"/>
        <v>353</v>
      </c>
      <c r="AB18" s="37">
        <f t="shared" si="3"/>
        <v>4899647</v>
      </c>
      <c r="AC18" s="45">
        <f>Rating!E20</f>
        <v>0</v>
      </c>
      <c r="AD18" s="9">
        <f t="shared" si="4"/>
        <v>15</v>
      </c>
      <c r="AE18" s="33" t="str">
        <f t="shared" si="5"/>
        <v>Rein, Andreas</v>
      </c>
    </row>
    <row r="19" spans="1:31" ht="15.75">
      <c r="A19" s="9">
        <f t="shared" si="0"/>
        <v>16</v>
      </c>
      <c r="B19" s="9">
        <v>3</v>
      </c>
      <c r="C19" s="11" t="s">
        <v>9</v>
      </c>
      <c r="D19" s="34" t="s">
        <v>46</v>
      </c>
      <c r="E19" s="35"/>
      <c r="F19" s="7">
        <f>Rating!B21</f>
        <v>2312.47</v>
      </c>
      <c r="G19" s="36">
        <v>88</v>
      </c>
      <c r="H19" s="46">
        <v>15</v>
      </c>
      <c r="I19" s="38">
        <v>20</v>
      </c>
      <c r="J19" s="37"/>
      <c r="K19" s="46">
        <v>1</v>
      </c>
      <c r="L19" s="40">
        <v>60</v>
      </c>
      <c r="M19" s="39"/>
      <c r="N19" s="46">
        <v>11</v>
      </c>
      <c r="O19" s="40">
        <v>100</v>
      </c>
      <c r="P19" s="37"/>
      <c r="Q19" s="46">
        <v>10</v>
      </c>
      <c r="R19" s="38">
        <v>50</v>
      </c>
      <c r="S19" s="37"/>
      <c r="T19" s="46">
        <v>0</v>
      </c>
      <c r="U19" s="38">
        <v>80</v>
      </c>
      <c r="V19" s="37"/>
      <c r="W19" s="46">
        <v>10</v>
      </c>
      <c r="X19" s="38">
        <v>50</v>
      </c>
      <c r="Y19" s="42"/>
      <c r="Z19" s="41">
        <f t="shared" si="1"/>
        <v>47</v>
      </c>
      <c r="AA19" s="45">
        <f t="shared" si="2"/>
        <v>360</v>
      </c>
      <c r="AB19" s="37">
        <f t="shared" si="3"/>
        <v>4699640</v>
      </c>
      <c r="AC19" s="45">
        <f>Rating!E18</f>
        <v>0</v>
      </c>
      <c r="AD19" s="9">
        <f t="shared" si="4"/>
        <v>16</v>
      </c>
      <c r="AE19" s="33" t="str">
        <f t="shared" si="5"/>
        <v>Czeremin, Claus</v>
      </c>
    </row>
    <row r="20" spans="1:31" ht="31.5">
      <c r="A20" s="9">
        <f t="shared" si="0"/>
        <v>17</v>
      </c>
      <c r="B20" s="9">
        <v>9</v>
      </c>
      <c r="C20" s="11" t="s">
        <v>76</v>
      </c>
      <c r="D20" s="34" t="s">
        <v>43</v>
      </c>
      <c r="E20" s="35"/>
      <c r="F20" s="7">
        <f>Rating!B22</f>
        <v>2096.62</v>
      </c>
      <c r="G20" s="36">
        <v>192</v>
      </c>
      <c r="H20" s="46">
        <v>10</v>
      </c>
      <c r="I20" s="38">
        <v>20</v>
      </c>
      <c r="J20" s="37"/>
      <c r="K20" s="46">
        <v>14</v>
      </c>
      <c r="L20" s="40">
        <v>60</v>
      </c>
      <c r="M20" s="39"/>
      <c r="N20" s="46">
        <v>7</v>
      </c>
      <c r="O20" s="40">
        <v>100</v>
      </c>
      <c r="P20" s="37"/>
      <c r="Q20" s="46">
        <v>5</v>
      </c>
      <c r="R20" s="38">
        <v>50</v>
      </c>
      <c r="S20" s="37"/>
      <c r="T20" s="46">
        <v>7</v>
      </c>
      <c r="U20" s="38">
        <v>80</v>
      </c>
      <c r="V20" s="37"/>
      <c r="W20" s="46">
        <v>3</v>
      </c>
      <c r="X20" s="38">
        <v>50</v>
      </c>
      <c r="Y20" s="9"/>
      <c r="Z20" s="41">
        <f>SUM(H20,K20,N20,Q20,T20,W20)</f>
        <v>46</v>
      </c>
      <c r="AA20" s="45">
        <f>SUM(I20,L20,O20,R20,U20,X20)</f>
        <v>360</v>
      </c>
      <c r="AB20" s="37">
        <f>Z20*100000-AA20</f>
        <v>4599640</v>
      </c>
      <c r="AC20" s="45">
        <f>Rating!E15</f>
        <v>0</v>
      </c>
      <c r="AD20" s="9">
        <f t="shared" si="4"/>
        <v>17</v>
      </c>
      <c r="AE20" s="33" t="str">
        <f>C20</f>
        <v>Krolikowski, Ryszard</v>
      </c>
    </row>
    <row r="21" spans="1:31" ht="31.5">
      <c r="A21" s="9">
        <f t="shared" si="0"/>
        <v>18</v>
      </c>
      <c r="B21" s="9">
        <v>23</v>
      </c>
      <c r="C21" s="11" t="s">
        <v>60</v>
      </c>
      <c r="D21" s="34" t="s">
        <v>46</v>
      </c>
      <c r="E21" s="35"/>
      <c r="F21" s="70" t="s">
        <v>71</v>
      </c>
      <c r="G21" s="36" t="s">
        <v>70</v>
      </c>
      <c r="H21" s="46">
        <v>10</v>
      </c>
      <c r="I21" s="38">
        <v>20</v>
      </c>
      <c r="J21" s="37"/>
      <c r="K21" s="46">
        <v>8</v>
      </c>
      <c r="L21" s="40">
        <v>60</v>
      </c>
      <c r="M21" s="39"/>
      <c r="N21" s="46">
        <v>13</v>
      </c>
      <c r="O21" s="40">
        <v>75</v>
      </c>
      <c r="P21" s="37"/>
      <c r="Q21" s="46">
        <v>5</v>
      </c>
      <c r="R21" s="38">
        <v>50</v>
      </c>
      <c r="S21" s="37"/>
      <c r="T21" s="46">
        <v>0</v>
      </c>
      <c r="U21" s="38">
        <v>80</v>
      </c>
      <c r="V21" s="37"/>
      <c r="W21" s="46">
        <v>8</v>
      </c>
      <c r="X21" s="38">
        <v>50</v>
      </c>
      <c r="Y21" s="9"/>
      <c r="Z21" s="41">
        <f>SUM(H21,K21,N21,Q21,T21,W21)</f>
        <v>44</v>
      </c>
      <c r="AA21" s="45">
        <f>SUM(I21,L21,O21,R21,U21,X21)</f>
        <v>335</v>
      </c>
      <c r="AB21" s="37">
        <f>Z21*100000-AA21</f>
        <v>4399665</v>
      </c>
      <c r="AC21" s="45">
        <f>Rating!E25</f>
        <v>0</v>
      </c>
      <c r="AD21" s="9">
        <f t="shared" si="4"/>
        <v>18</v>
      </c>
      <c r="AE21" s="33" t="str">
        <f>C21</f>
        <v>Terwey, Matthias</v>
      </c>
    </row>
    <row r="22" spans="1:31" ht="15.75">
      <c r="A22" s="9">
        <f t="shared" si="0"/>
        <v>19</v>
      </c>
      <c r="B22" s="9">
        <v>17</v>
      </c>
      <c r="C22" s="11" t="s">
        <v>19</v>
      </c>
      <c r="D22" s="34" t="s">
        <v>46</v>
      </c>
      <c r="E22" s="35" t="s">
        <v>51</v>
      </c>
      <c r="F22" s="7">
        <f>Rating!B24</f>
        <v>2292.66</v>
      </c>
      <c r="G22" s="36">
        <v>97</v>
      </c>
      <c r="H22" s="46">
        <v>10</v>
      </c>
      <c r="I22" s="38">
        <v>20</v>
      </c>
      <c r="J22" s="37"/>
      <c r="K22" s="46">
        <v>10</v>
      </c>
      <c r="L22" s="40">
        <v>60</v>
      </c>
      <c r="M22" s="39"/>
      <c r="N22" s="46">
        <v>7</v>
      </c>
      <c r="O22" s="40">
        <v>100</v>
      </c>
      <c r="P22" s="37"/>
      <c r="Q22" s="46">
        <v>10</v>
      </c>
      <c r="R22" s="38">
        <v>50</v>
      </c>
      <c r="S22" s="37"/>
      <c r="T22" s="46">
        <v>0</v>
      </c>
      <c r="U22" s="38">
        <v>80</v>
      </c>
      <c r="V22" s="37"/>
      <c r="W22" s="46">
        <v>5</v>
      </c>
      <c r="X22" s="38">
        <v>50</v>
      </c>
      <c r="Y22" s="9"/>
      <c r="Z22" s="41">
        <f t="shared" si="1"/>
        <v>42</v>
      </c>
      <c r="AA22" s="45">
        <f t="shared" si="2"/>
        <v>360</v>
      </c>
      <c r="AB22" s="37">
        <f t="shared" si="3"/>
        <v>4199640</v>
      </c>
      <c r="AC22" s="45">
        <f>Rating!E21</f>
        <v>0</v>
      </c>
      <c r="AD22" s="9">
        <f t="shared" si="4"/>
        <v>19</v>
      </c>
      <c r="AE22" s="33" t="str">
        <f t="shared" si="5"/>
        <v>Schäfer, Ronald</v>
      </c>
    </row>
    <row r="23" spans="1:31" ht="15.75">
      <c r="A23" s="9">
        <f t="shared" si="0"/>
        <v>20</v>
      </c>
      <c r="B23" s="9">
        <v>2</v>
      </c>
      <c r="C23" s="11" t="s">
        <v>63</v>
      </c>
      <c r="D23" s="34" t="s">
        <v>45</v>
      </c>
      <c r="E23" s="35" t="s">
        <v>51</v>
      </c>
      <c r="F23" s="7">
        <f>Rating!B25</f>
        <v>2184.24</v>
      </c>
      <c r="G23" s="36">
        <v>143</v>
      </c>
      <c r="H23" s="46">
        <v>10</v>
      </c>
      <c r="I23" s="38">
        <v>20</v>
      </c>
      <c r="J23" s="37"/>
      <c r="K23" s="46">
        <v>6.5</v>
      </c>
      <c r="L23" s="40">
        <v>60</v>
      </c>
      <c r="M23" s="39"/>
      <c r="N23" s="46">
        <v>8</v>
      </c>
      <c r="O23" s="40">
        <v>96</v>
      </c>
      <c r="P23" s="37"/>
      <c r="Q23" s="46">
        <v>10</v>
      </c>
      <c r="R23" s="38">
        <v>50</v>
      </c>
      <c r="S23" s="37"/>
      <c r="T23" s="46">
        <v>0</v>
      </c>
      <c r="U23" s="38">
        <v>80</v>
      </c>
      <c r="V23" s="37"/>
      <c r="W23" s="46">
        <v>6</v>
      </c>
      <c r="X23" s="38">
        <v>50</v>
      </c>
      <c r="Y23" s="42"/>
      <c r="Z23" s="41">
        <f>SUM(H23,K23,N23,Q23,T23,W23)</f>
        <v>40.5</v>
      </c>
      <c r="AA23" s="45">
        <f>SUM(I23,L23,O23,R23,U23,X23)</f>
        <v>356</v>
      </c>
      <c r="AB23" s="37">
        <f>Z23*100000-AA23</f>
        <v>4049644</v>
      </c>
      <c r="AC23" s="45">
        <f>Rating!E17</f>
        <v>0</v>
      </c>
      <c r="AD23" s="9">
        <f t="shared" si="4"/>
        <v>20</v>
      </c>
      <c r="AE23" s="33" t="str">
        <f>C23</f>
        <v>Boer, Johan de</v>
      </c>
    </row>
    <row r="24" spans="1:31" ht="15.75">
      <c r="A24" s="9">
        <f t="shared" si="0"/>
        <v>21</v>
      </c>
      <c r="B24" s="9">
        <v>16</v>
      </c>
      <c r="C24" s="11" t="s">
        <v>65</v>
      </c>
      <c r="D24" s="34" t="s">
        <v>53</v>
      </c>
      <c r="E24" s="35" t="s">
        <v>62</v>
      </c>
      <c r="F24" s="7">
        <f>Rating!B26</f>
        <v>2135.16</v>
      </c>
      <c r="G24" s="36">
        <v>169</v>
      </c>
      <c r="H24" s="46">
        <v>10</v>
      </c>
      <c r="I24" s="38">
        <v>20</v>
      </c>
      <c r="J24" s="37"/>
      <c r="K24" s="46">
        <v>5.5</v>
      </c>
      <c r="L24" s="40">
        <v>60</v>
      </c>
      <c r="M24" s="39"/>
      <c r="N24" s="46">
        <v>8</v>
      </c>
      <c r="O24" s="40">
        <v>87</v>
      </c>
      <c r="P24" s="37"/>
      <c r="Q24" s="46">
        <v>10</v>
      </c>
      <c r="R24" s="38">
        <v>50</v>
      </c>
      <c r="S24" s="37"/>
      <c r="T24" s="46">
        <v>4.5</v>
      </c>
      <c r="U24" s="38">
        <v>80</v>
      </c>
      <c r="V24" s="37"/>
      <c r="W24" s="46">
        <v>1</v>
      </c>
      <c r="X24" s="38">
        <v>50</v>
      </c>
      <c r="Y24" s="9"/>
      <c r="Z24" s="41">
        <f>SUM(H24,K24,N24,Q24,T24,W24)</f>
        <v>39</v>
      </c>
      <c r="AA24" s="45">
        <f>SUM(I24,L24,O24,R24,U24,X24)</f>
        <v>347</v>
      </c>
      <c r="AB24" s="37">
        <f>Z24*100000-AA24</f>
        <v>3899653</v>
      </c>
      <c r="AC24" s="45">
        <f>Rating!E20</f>
        <v>0</v>
      </c>
      <c r="AD24" s="9">
        <f t="shared" si="4"/>
        <v>21</v>
      </c>
      <c r="AE24" s="33" t="str">
        <f>C24</f>
        <v>Sabol, Frantisek</v>
      </c>
    </row>
    <row r="25" spans="1:31" ht="15.75">
      <c r="A25" s="9">
        <f t="shared" si="0"/>
        <v>22</v>
      </c>
      <c r="B25" s="9">
        <v>15</v>
      </c>
      <c r="C25" s="11" t="s">
        <v>18</v>
      </c>
      <c r="D25" s="34" t="s">
        <v>46</v>
      </c>
      <c r="E25" s="35"/>
      <c r="F25" s="7">
        <f>Rating!B27</f>
        <v>2221.01</v>
      </c>
      <c r="G25" s="36">
        <v>128</v>
      </c>
      <c r="H25" s="46">
        <v>5</v>
      </c>
      <c r="I25" s="38">
        <v>20</v>
      </c>
      <c r="J25" s="37"/>
      <c r="K25" s="46">
        <v>5</v>
      </c>
      <c r="L25" s="40">
        <v>60</v>
      </c>
      <c r="M25" s="39"/>
      <c r="N25" s="46">
        <v>7</v>
      </c>
      <c r="O25" s="40">
        <v>100</v>
      </c>
      <c r="P25" s="37"/>
      <c r="Q25" s="46">
        <v>10</v>
      </c>
      <c r="R25" s="38">
        <v>50</v>
      </c>
      <c r="S25" s="37"/>
      <c r="T25" s="46">
        <v>0</v>
      </c>
      <c r="U25" s="38">
        <v>80</v>
      </c>
      <c r="V25" s="37"/>
      <c r="W25" s="46">
        <v>10</v>
      </c>
      <c r="X25" s="38">
        <v>50</v>
      </c>
      <c r="Y25" s="9"/>
      <c r="Z25" s="41">
        <f t="shared" si="1"/>
        <v>37</v>
      </c>
      <c r="AA25" s="45">
        <f t="shared" si="2"/>
        <v>360</v>
      </c>
      <c r="AB25" s="37">
        <f t="shared" si="3"/>
        <v>3699640</v>
      </c>
      <c r="AC25" s="45">
        <f>Rating!E24</f>
        <v>0</v>
      </c>
      <c r="AD25" s="9">
        <f t="shared" si="4"/>
        <v>22</v>
      </c>
      <c r="AE25" s="33" t="str">
        <f t="shared" si="5"/>
        <v>Rothwell, Stephen</v>
      </c>
    </row>
    <row r="26" spans="1:31" ht="15.75">
      <c r="A26" s="9">
        <f t="shared" si="0"/>
        <v>23</v>
      </c>
      <c r="B26" s="9">
        <v>11</v>
      </c>
      <c r="C26" s="11" t="s">
        <v>14</v>
      </c>
      <c r="D26" s="34" t="s">
        <v>46</v>
      </c>
      <c r="E26" s="35" t="s">
        <v>51</v>
      </c>
      <c r="F26" s="7">
        <f>Rating!B28</f>
        <v>2177.6</v>
      </c>
      <c r="G26" s="36">
        <v>146</v>
      </c>
      <c r="H26" s="46">
        <v>0</v>
      </c>
      <c r="I26" s="38">
        <v>20</v>
      </c>
      <c r="J26" s="37"/>
      <c r="K26" s="46">
        <v>3</v>
      </c>
      <c r="L26" s="40">
        <v>60</v>
      </c>
      <c r="M26" s="39"/>
      <c r="N26" s="46">
        <v>8</v>
      </c>
      <c r="O26" s="40">
        <v>100</v>
      </c>
      <c r="P26" s="37"/>
      <c r="Q26" s="46">
        <v>9</v>
      </c>
      <c r="R26" s="38">
        <v>50</v>
      </c>
      <c r="S26" s="37"/>
      <c r="T26" s="46">
        <v>7.5</v>
      </c>
      <c r="U26" s="38">
        <v>80</v>
      </c>
      <c r="V26" s="37"/>
      <c r="W26" s="46">
        <v>8</v>
      </c>
      <c r="X26" s="38">
        <v>50</v>
      </c>
      <c r="Y26" s="42"/>
      <c r="Z26" s="41">
        <f t="shared" si="1"/>
        <v>35.5</v>
      </c>
      <c r="AA26" s="45">
        <f t="shared" si="2"/>
        <v>360</v>
      </c>
      <c r="AB26" s="37">
        <f t="shared" si="3"/>
        <v>3549640</v>
      </c>
      <c r="AC26" s="45">
        <f>Rating!E19</f>
        <v>0</v>
      </c>
      <c r="AD26" s="9">
        <f t="shared" si="4"/>
        <v>23</v>
      </c>
      <c r="AE26" s="33" t="str">
        <f t="shared" si="5"/>
        <v>Neef, Wilfried</v>
      </c>
    </row>
    <row r="27" spans="1:31" ht="15.75">
      <c r="A27" s="9">
        <f t="shared" si="0"/>
        <v>24</v>
      </c>
      <c r="B27" s="9">
        <v>10</v>
      </c>
      <c r="C27" s="11" t="s">
        <v>13</v>
      </c>
      <c r="D27" s="34" t="s">
        <v>46</v>
      </c>
      <c r="E27" s="35"/>
      <c r="F27" s="7">
        <f>Rating!B29</f>
        <v>2044.36</v>
      </c>
      <c r="G27" s="36">
        <v>223</v>
      </c>
      <c r="H27" s="46">
        <v>5</v>
      </c>
      <c r="I27" s="38">
        <v>20</v>
      </c>
      <c r="J27" s="37"/>
      <c r="K27" s="46">
        <v>6</v>
      </c>
      <c r="L27" s="40">
        <v>60</v>
      </c>
      <c r="M27" s="39"/>
      <c r="N27" s="46">
        <v>7</v>
      </c>
      <c r="O27" s="40">
        <v>67</v>
      </c>
      <c r="P27" s="37"/>
      <c r="Q27" s="46">
        <v>8</v>
      </c>
      <c r="R27" s="38">
        <v>50</v>
      </c>
      <c r="S27" s="37"/>
      <c r="T27" s="46">
        <v>0</v>
      </c>
      <c r="U27" s="38">
        <v>80</v>
      </c>
      <c r="V27" s="37"/>
      <c r="W27" s="46">
        <v>7.5</v>
      </c>
      <c r="X27" s="38">
        <v>50</v>
      </c>
      <c r="Y27" s="9"/>
      <c r="Z27" s="41">
        <f t="shared" si="1"/>
        <v>33.5</v>
      </c>
      <c r="AA27" s="45">
        <f t="shared" si="2"/>
        <v>327</v>
      </c>
      <c r="AB27" s="37">
        <f t="shared" si="3"/>
        <v>3349673</v>
      </c>
      <c r="AC27" s="45">
        <f>Rating!E16</f>
        <v>0</v>
      </c>
      <c r="AD27" s="9">
        <f t="shared" si="4"/>
        <v>24</v>
      </c>
      <c r="AE27" s="33" t="str">
        <f t="shared" si="5"/>
        <v>Muth, Josef</v>
      </c>
    </row>
    <row r="28" spans="1:31" ht="15.75">
      <c r="A28" s="9">
        <f t="shared" si="0"/>
        <v>25</v>
      </c>
      <c r="B28" s="9">
        <v>24</v>
      </c>
      <c r="C28" s="11" t="s">
        <v>24</v>
      </c>
      <c r="D28" s="34" t="s">
        <v>46</v>
      </c>
      <c r="E28" s="35"/>
      <c r="F28" s="7">
        <f>Rating!B30</f>
        <v>1897.76</v>
      </c>
      <c r="G28" s="36">
        <v>316</v>
      </c>
      <c r="H28" s="46">
        <v>5</v>
      </c>
      <c r="I28" s="38">
        <v>20</v>
      </c>
      <c r="J28" s="37"/>
      <c r="K28" s="46">
        <v>3</v>
      </c>
      <c r="L28" s="40">
        <v>60</v>
      </c>
      <c r="M28" s="39"/>
      <c r="N28" s="46">
        <v>4</v>
      </c>
      <c r="O28" s="40">
        <v>91</v>
      </c>
      <c r="P28" s="37"/>
      <c r="Q28" s="46">
        <v>7</v>
      </c>
      <c r="R28" s="38">
        <v>50</v>
      </c>
      <c r="S28" s="37"/>
      <c r="T28" s="46">
        <v>1.5</v>
      </c>
      <c r="U28" s="38">
        <v>80</v>
      </c>
      <c r="V28" s="37"/>
      <c r="W28" s="46">
        <v>5</v>
      </c>
      <c r="X28" s="38">
        <v>50</v>
      </c>
      <c r="Y28" s="9"/>
      <c r="Z28" s="41">
        <f t="shared" si="1"/>
        <v>25.5</v>
      </c>
      <c r="AA28" s="45">
        <f t="shared" si="2"/>
        <v>351</v>
      </c>
      <c r="AB28" s="37">
        <f t="shared" si="3"/>
        <v>2549649</v>
      </c>
      <c r="AC28" s="45">
        <f>Rating!E26</f>
        <v>0</v>
      </c>
      <c r="AD28" s="9">
        <f t="shared" si="4"/>
        <v>25</v>
      </c>
      <c r="AE28" s="33" t="str">
        <f t="shared" si="5"/>
        <v>Thoma, Andreas</v>
      </c>
    </row>
    <row r="29" spans="1:31" ht="15.75">
      <c r="A29" s="9">
        <f t="shared" si="0"/>
        <v>26</v>
      </c>
      <c r="B29" s="9">
        <v>20</v>
      </c>
      <c r="C29" s="11" t="s">
        <v>21</v>
      </c>
      <c r="D29" s="34" t="s">
        <v>46</v>
      </c>
      <c r="E29" s="35"/>
      <c r="F29" s="7">
        <f>Rating!B31</f>
        <v>1780.59</v>
      </c>
      <c r="G29" s="36">
        <v>374</v>
      </c>
      <c r="H29" s="46">
        <v>0</v>
      </c>
      <c r="I29" s="38">
        <v>20</v>
      </c>
      <c r="J29" s="37"/>
      <c r="K29" s="46">
        <v>3</v>
      </c>
      <c r="L29" s="40">
        <v>60</v>
      </c>
      <c r="M29" s="39"/>
      <c r="N29" s="46">
        <v>7</v>
      </c>
      <c r="O29" s="40">
        <v>71</v>
      </c>
      <c r="P29" s="37"/>
      <c r="Q29" s="46">
        <v>5</v>
      </c>
      <c r="R29" s="38">
        <v>50</v>
      </c>
      <c r="S29" s="37"/>
      <c r="T29" s="46">
        <v>1.5</v>
      </c>
      <c r="U29" s="38">
        <v>80</v>
      </c>
      <c r="V29" s="37"/>
      <c r="W29" s="46">
        <v>8</v>
      </c>
      <c r="X29" s="38">
        <v>50</v>
      </c>
      <c r="Y29" s="9"/>
      <c r="Z29" s="41">
        <f t="shared" si="1"/>
        <v>24.5</v>
      </c>
      <c r="AA29" s="45">
        <f t="shared" si="2"/>
        <v>331</v>
      </c>
      <c r="AB29" s="37">
        <f t="shared" si="3"/>
        <v>2449669</v>
      </c>
      <c r="AC29" s="45">
        <f>Rating!E31</f>
        <v>0</v>
      </c>
      <c r="AD29" s="9">
        <f t="shared" si="4"/>
        <v>26</v>
      </c>
      <c r="AE29" s="33" t="str">
        <f t="shared" si="5"/>
        <v>Sieberg, Rolf</v>
      </c>
    </row>
    <row r="30" spans="1:31" ht="15.75">
      <c r="A30" s="9">
        <f t="shared" si="0"/>
        <v>27</v>
      </c>
      <c r="B30" s="9">
        <v>18</v>
      </c>
      <c r="C30" s="11" t="s">
        <v>66</v>
      </c>
      <c r="D30" s="34" t="s">
        <v>46</v>
      </c>
      <c r="E30" s="35" t="s">
        <v>62</v>
      </c>
      <c r="F30" s="7">
        <f>Rating!B32</f>
        <v>2024.97</v>
      </c>
      <c r="G30" s="36">
        <v>237</v>
      </c>
      <c r="H30" s="46">
        <v>5</v>
      </c>
      <c r="I30" s="38">
        <v>20</v>
      </c>
      <c r="J30" s="37"/>
      <c r="K30" s="46">
        <v>0</v>
      </c>
      <c r="L30" s="40">
        <v>60</v>
      </c>
      <c r="M30" s="39"/>
      <c r="N30" s="46">
        <v>10</v>
      </c>
      <c r="O30" s="40">
        <v>87</v>
      </c>
      <c r="P30" s="37"/>
      <c r="Q30" s="46">
        <v>5</v>
      </c>
      <c r="R30" s="38">
        <v>50</v>
      </c>
      <c r="S30" s="37"/>
      <c r="T30" s="46">
        <v>2.5</v>
      </c>
      <c r="U30" s="38">
        <v>80</v>
      </c>
      <c r="V30" s="37"/>
      <c r="W30" s="46">
        <v>0</v>
      </c>
      <c r="X30" s="38">
        <v>50</v>
      </c>
      <c r="Y30" s="9"/>
      <c r="Z30" s="41">
        <f>SUM(H30,K30,N30,Q30,T30,W30)</f>
        <v>22.5</v>
      </c>
      <c r="AA30" s="45">
        <f>SUM(I30,L30,O30,R30,U30,X30)</f>
        <v>347</v>
      </c>
      <c r="AB30" s="37">
        <f>Z30*100000-AA30</f>
        <v>2249653</v>
      </c>
      <c r="AC30" s="45">
        <f>Rating!E13</f>
        <v>0</v>
      </c>
      <c r="AD30" s="9">
        <f t="shared" si="4"/>
        <v>27</v>
      </c>
      <c r="AE30" s="33" t="str">
        <f>C30</f>
        <v>Schmidt, Peter</v>
      </c>
    </row>
    <row r="31" spans="1:31" ht="15.75">
      <c r="A31" s="9">
        <f t="shared" si="0"/>
        <v>28</v>
      </c>
      <c r="B31" s="9">
        <v>22</v>
      </c>
      <c r="C31" s="11" t="s">
        <v>23</v>
      </c>
      <c r="D31" s="34" t="s">
        <v>46</v>
      </c>
      <c r="E31" s="35"/>
      <c r="F31" s="7">
        <f>Rating!B33</f>
        <v>1864.64</v>
      </c>
      <c r="G31" s="36">
        <v>332</v>
      </c>
      <c r="H31" s="46">
        <v>0</v>
      </c>
      <c r="I31" s="38">
        <v>20</v>
      </c>
      <c r="J31" s="37"/>
      <c r="K31" s="46">
        <v>0</v>
      </c>
      <c r="L31" s="40">
        <v>60</v>
      </c>
      <c r="M31" s="39"/>
      <c r="N31" s="46">
        <v>5</v>
      </c>
      <c r="O31" s="40">
        <v>100</v>
      </c>
      <c r="P31" s="37"/>
      <c r="Q31" s="46">
        <v>4</v>
      </c>
      <c r="R31" s="38">
        <v>50</v>
      </c>
      <c r="S31" s="37"/>
      <c r="T31" s="46">
        <v>0</v>
      </c>
      <c r="U31" s="38">
        <v>80</v>
      </c>
      <c r="V31" s="37"/>
      <c r="W31" s="46">
        <v>8</v>
      </c>
      <c r="X31" s="38">
        <v>50</v>
      </c>
      <c r="Y31" s="9"/>
      <c r="Z31" s="41">
        <f t="shared" si="1"/>
        <v>17</v>
      </c>
      <c r="AA31" s="45">
        <f t="shared" si="2"/>
        <v>360</v>
      </c>
      <c r="AB31" s="37">
        <f t="shared" si="3"/>
        <v>1699640</v>
      </c>
      <c r="AC31" s="45">
        <f>Rating!E32</f>
        <v>0</v>
      </c>
      <c r="AD31" s="9">
        <f t="shared" si="4"/>
        <v>28</v>
      </c>
      <c r="AE31" s="33" t="str">
        <f t="shared" si="5"/>
        <v>Speer, Dominik</v>
      </c>
    </row>
    <row r="32" spans="1:31" ht="15.75">
      <c r="A32" s="9">
        <f t="shared" si="0"/>
        <v>29</v>
      </c>
      <c r="B32" s="9">
        <v>7</v>
      </c>
      <c r="C32" s="11" t="s">
        <v>69</v>
      </c>
      <c r="D32" s="34" t="s">
        <v>64</v>
      </c>
      <c r="E32" s="35" t="s">
        <v>62</v>
      </c>
      <c r="F32" s="7">
        <f>Rating!B34</f>
        <v>1747.03</v>
      </c>
      <c r="G32" s="36">
        <v>393</v>
      </c>
      <c r="H32" s="46">
        <v>5</v>
      </c>
      <c r="I32" s="38">
        <v>20</v>
      </c>
      <c r="J32" s="37"/>
      <c r="K32" s="46">
        <v>0</v>
      </c>
      <c r="L32" s="40">
        <v>60</v>
      </c>
      <c r="M32" s="39"/>
      <c r="N32" s="46">
        <v>4</v>
      </c>
      <c r="O32" s="40">
        <v>100</v>
      </c>
      <c r="P32" s="37"/>
      <c r="Q32" s="46">
        <v>5</v>
      </c>
      <c r="R32" s="38">
        <v>50</v>
      </c>
      <c r="S32" s="37"/>
      <c r="T32" s="46">
        <v>0</v>
      </c>
      <c r="U32" s="38">
        <v>80</v>
      </c>
      <c r="V32" s="37"/>
      <c r="W32" s="46">
        <v>2.5</v>
      </c>
      <c r="X32" s="38">
        <v>50</v>
      </c>
      <c r="Y32" s="9"/>
      <c r="Z32" s="41">
        <f>SUM(H32,K32,N32,Q32,T32,W32)</f>
        <v>16.5</v>
      </c>
      <c r="AA32" s="45">
        <f>SUM(I32,L32,O32,R32,U32,X32)</f>
        <v>360</v>
      </c>
      <c r="AB32" s="37">
        <f>Z32*100000-AA32</f>
        <v>1649640</v>
      </c>
      <c r="AC32" s="45">
        <f>Rating!E14</f>
        <v>0</v>
      </c>
      <c r="AD32" s="9">
        <f t="shared" si="4"/>
        <v>29</v>
      </c>
      <c r="AE32" s="33" t="str">
        <f>C32</f>
        <v>Kalinin, Andrey</v>
      </c>
    </row>
    <row r="33" spans="1:31" ht="15.75">
      <c r="A33" s="9">
        <f>RANK(AB33,AB$4:AB$41)</f>
        <v>30</v>
      </c>
      <c r="B33" s="9">
        <v>30</v>
      </c>
      <c r="C33" s="11" t="s">
        <v>72</v>
      </c>
      <c r="D33" s="34" t="s">
        <v>46</v>
      </c>
      <c r="E33" s="35"/>
      <c r="F33" s="7" t="str">
        <f>Rating!B35</f>
        <v>-</v>
      </c>
      <c r="G33" s="36" t="s">
        <v>70</v>
      </c>
      <c r="H33" s="46">
        <v>0</v>
      </c>
      <c r="I33" s="38">
        <v>20</v>
      </c>
      <c r="J33" s="37"/>
      <c r="K33" s="46">
        <v>1</v>
      </c>
      <c r="L33" s="40">
        <v>60</v>
      </c>
      <c r="M33" s="39"/>
      <c r="N33" s="46">
        <v>4</v>
      </c>
      <c r="O33" s="40">
        <v>83</v>
      </c>
      <c r="P33" s="37"/>
      <c r="Q33" s="46">
        <v>0</v>
      </c>
      <c r="R33" s="38">
        <v>50</v>
      </c>
      <c r="S33" s="37"/>
      <c r="T33" s="46">
        <v>0</v>
      </c>
      <c r="U33" s="38">
        <v>80</v>
      </c>
      <c r="V33" s="37"/>
      <c r="W33" s="46">
        <v>1</v>
      </c>
      <c r="X33" s="38">
        <v>50</v>
      </c>
      <c r="Y33" s="9"/>
      <c r="Z33" s="41">
        <f>SUM(H33,K33,N33,Q33,T33,W33)</f>
        <v>6</v>
      </c>
      <c r="AA33" s="45">
        <f>SUM(I33,L33,O33,R33,U33,X33)</f>
        <v>343</v>
      </c>
      <c r="AB33" s="37">
        <f>Z33*100000-AA33</f>
        <v>599657</v>
      </c>
      <c r="AC33" s="45">
        <f>Rating!E24</f>
        <v>0</v>
      </c>
      <c r="AD33" s="9">
        <f>RANK(AB33,AB$4:AB$41)</f>
        <v>30</v>
      </c>
      <c r="AE33" s="33" t="str">
        <f>C33</f>
        <v>Stremmer, Dieter</v>
      </c>
    </row>
    <row r="34" spans="1:31" ht="15.75">
      <c r="A34" s="9"/>
      <c r="B34" s="9"/>
      <c r="C34" s="11"/>
      <c r="D34" s="34"/>
      <c r="E34" s="35"/>
      <c r="F34" s="35"/>
      <c r="G34" s="36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63"/>
      <c r="AB34" s="37"/>
      <c r="AC34" s="9"/>
      <c r="AD34" s="9"/>
      <c r="AE34" s="33"/>
    </row>
    <row r="35" spans="1:31" ht="15.75">
      <c r="A35" s="41"/>
      <c r="B35" s="41"/>
      <c r="C35" s="33" t="s">
        <v>52</v>
      </c>
      <c r="D35" s="34"/>
      <c r="E35" s="35"/>
      <c r="F35" s="7">
        <f>AVERAGE(F4:F33)</f>
        <v>2263.951071428571</v>
      </c>
      <c r="G35" s="36">
        <f>AVERAGE(G4:G33)</f>
        <v>133.92857142857142</v>
      </c>
      <c r="H35" s="41">
        <f aca="true" t="shared" si="6" ref="H35:Z35">AVERAGEA(H4:H33)</f>
        <v>9.333333333333334</v>
      </c>
      <c r="I35" s="41">
        <f t="shared" si="6"/>
        <v>19.733333333333334</v>
      </c>
      <c r="J35" s="41" t="e">
        <f t="shared" si="6"/>
        <v>#DIV/0!</v>
      </c>
      <c r="K35" s="41">
        <f t="shared" si="6"/>
        <v>7.116666666666666</v>
      </c>
      <c r="L35" s="41">
        <f t="shared" si="6"/>
        <v>59.166666666666664</v>
      </c>
      <c r="M35" s="41" t="e">
        <f t="shared" si="6"/>
        <v>#DIV/0!</v>
      </c>
      <c r="N35" s="41">
        <f t="shared" si="6"/>
        <v>9.733333333333333</v>
      </c>
      <c r="O35" s="41">
        <f t="shared" si="6"/>
        <v>86</v>
      </c>
      <c r="P35" s="41" t="e">
        <f t="shared" si="6"/>
        <v>#DIV/0!</v>
      </c>
      <c r="Q35" s="41">
        <f t="shared" si="6"/>
        <v>9.033333333333333</v>
      </c>
      <c r="R35" s="41">
        <f t="shared" si="6"/>
        <v>48.833333333333336</v>
      </c>
      <c r="S35" s="41" t="e">
        <f t="shared" si="6"/>
        <v>#DIV/0!</v>
      </c>
      <c r="T35" s="41">
        <f t="shared" si="6"/>
        <v>3.7333333333333334</v>
      </c>
      <c r="U35" s="41">
        <f t="shared" si="6"/>
        <v>80</v>
      </c>
      <c r="V35" s="41" t="e">
        <f t="shared" si="6"/>
        <v>#DIV/0!</v>
      </c>
      <c r="W35" s="41">
        <f t="shared" si="6"/>
        <v>8.483333333333333</v>
      </c>
      <c r="X35" s="41">
        <f t="shared" si="6"/>
        <v>45.266666666666666</v>
      </c>
      <c r="Y35" s="41"/>
      <c r="Z35" s="41">
        <f t="shared" si="6"/>
        <v>47.43333333333333</v>
      </c>
      <c r="AA35" s="45">
        <f>AVERAGE(AA4:AA33)</f>
        <v>339</v>
      </c>
      <c r="AB35" s="37"/>
      <c r="AC35" s="41">
        <f>AVERAGE(AC4:AC33)</f>
        <v>0</v>
      </c>
      <c r="AD35" s="41"/>
      <c r="AE35" s="33" t="str">
        <f t="shared" si="5"/>
        <v>Durchschnitt</v>
      </c>
    </row>
  </sheetData>
  <mergeCells count="1">
    <mergeCell ref="F2:G2"/>
  </mergeCells>
  <printOptions gridLines="1"/>
  <pageMargins left="0.75" right="0.75" top="1" bottom="1" header="0.5" footer="0.5"/>
  <pageSetup fitToHeight="1" fitToWidth="1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R172"/>
  <sheetViews>
    <sheetView workbookViewId="0" topLeftCell="A1">
      <selection activeCell="B15" sqref="B15"/>
    </sheetView>
  </sheetViews>
  <sheetFormatPr defaultColWidth="11.421875" defaultRowHeight="12.75"/>
  <cols>
    <col min="1" max="1" width="23.140625" style="5" bestFit="1" customWidth="1"/>
    <col min="2" max="2" width="8.140625" style="1" customWidth="1"/>
    <col min="3" max="3" width="8.7109375" style="1" bestFit="1" customWidth="1"/>
    <col min="4" max="4" width="12.8515625" style="1" customWidth="1"/>
    <col min="5" max="5" width="8.00390625" style="1" bestFit="1" customWidth="1"/>
    <col min="6" max="16384" width="9.140625" style="0" customWidth="1"/>
  </cols>
  <sheetData>
    <row r="1" ht="12.75">
      <c r="A1" s="5" t="s">
        <v>75</v>
      </c>
    </row>
    <row r="2" spans="1:2" ht="12.75">
      <c r="A2" s="5" t="s">
        <v>2</v>
      </c>
      <c r="B2" s="44">
        <v>3</v>
      </c>
    </row>
    <row r="3" spans="1:2" ht="12.75">
      <c r="A3" s="5" t="s">
        <v>3</v>
      </c>
      <c r="B3" s="1">
        <v>18</v>
      </c>
    </row>
    <row r="4" spans="1:5" s="9" customFormat="1" ht="12.75">
      <c r="A4" s="5" t="s">
        <v>4</v>
      </c>
      <c r="B4" s="1">
        <v>90</v>
      </c>
      <c r="C4" s="1"/>
      <c r="D4" s="1"/>
      <c r="E4" s="1"/>
    </row>
    <row r="5" spans="1:252" s="10" customFormat="1" ht="38.25">
      <c r="A5" s="4" t="s">
        <v>0</v>
      </c>
      <c r="B5" s="2" t="s">
        <v>1</v>
      </c>
      <c r="C5" s="3" t="s">
        <v>5</v>
      </c>
      <c r="D5" s="3" t="s">
        <v>6</v>
      </c>
      <c r="E5" s="8" t="s">
        <v>7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12" ht="18">
      <c r="A6" s="11" t="s">
        <v>25</v>
      </c>
      <c r="B6" s="6">
        <v>2651.09</v>
      </c>
      <c r="C6" s="1">
        <f>Punkte!Z4</f>
        <v>80</v>
      </c>
      <c r="D6" s="1">
        <v>2706</v>
      </c>
      <c r="E6" s="6">
        <v>0</v>
      </c>
      <c r="H6" s="51"/>
      <c r="I6" s="51"/>
      <c r="J6" s="51"/>
      <c r="K6" s="51"/>
      <c r="L6" s="51"/>
    </row>
    <row r="7" spans="1:12" ht="18">
      <c r="A7" s="11" t="s">
        <v>27</v>
      </c>
      <c r="B7" s="6">
        <v>2592.35</v>
      </c>
      <c r="C7" s="1">
        <f>Punkte!Z5</f>
        <v>75.5</v>
      </c>
      <c r="D7" s="1">
        <v>2642</v>
      </c>
      <c r="E7" s="6">
        <v>0</v>
      </c>
      <c r="H7" s="51"/>
      <c r="I7" s="51"/>
      <c r="J7" s="51"/>
      <c r="K7" s="51"/>
      <c r="L7" s="51"/>
    </row>
    <row r="8" spans="1:12" ht="18">
      <c r="A8" s="11" t="s">
        <v>28</v>
      </c>
      <c r="B8" s="6">
        <v>2706.4</v>
      </c>
      <c r="C8" s="1">
        <f>Punkte!Z6</f>
        <v>73.5</v>
      </c>
      <c r="D8" s="1">
        <v>2613</v>
      </c>
      <c r="E8" s="6">
        <v>0</v>
      </c>
      <c r="H8" s="51"/>
      <c r="I8" s="51"/>
      <c r="J8" s="51"/>
      <c r="K8" s="51"/>
      <c r="L8" s="51"/>
    </row>
    <row r="9" spans="1:12" ht="18">
      <c r="A9" s="11" t="s">
        <v>8</v>
      </c>
      <c r="B9" s="6">
        <v>2586</v>
      </c>
      <c r="C9" s="1">
        <f>Punkte!Z7</f>
        <v>72.5</v>
      </c>
      <c r="D9" s="1">
        <v>2600</v>
      </c>
      <c r="E9" s="6">
        <v>0</v>
      </c>
      <c r="H9" s="51"/>
      <c r="I9" s="51"/>
      <c r="J9" s="51"/>
      <c r="K9" s="51"/>
      <c r="L9" s="51"/>
    </row>
    <row r="10" spans="1:12" ht="18">
      <c r="A10" s="11" t="s">
        <v>16</v>
      </c>
      <c r="B10" s="6">
        <v>2365.72</v>
      </c>
      <c r="C10" s="1">
        <f>Punkte!Z8</f>
        <v>70</v>
      </c>
      <c r="D10" s="1">
        <v>2564</v>
      </c>
      <c r="E10" s="6">
        <v>0</v>
      </c>
      <c r="H10" s="51"/>
      <c r="I10" s="51"/>
      <c r="J10" s="51"/>
      <c r="K10" s="51"/>
      <c r="L10" s="51"/>
    </row>
    <row r="11" spans="1:12" ht="18">
      <c r="A11" s="11" t="s">
        <v>20</v>
      </c>
      <c r="B11" s="6">
        <v>2632.39</v>
      </c>
      <c r="C11" s="1">
        <f>Punkte!Z9</f>
        <v>68</v>
      </c>
      <c r="D11" s="1">
        <v>2535</v>
      </c>
      <c r="E11" s="6">
        <v>0</v>
      </c>
      <c r="H11" s="51"/>
      <c r="I11" s="51"/>
      <c r="J11" s="51"/>
      <c r="K11" s="51"/>
      <c r="L11" s="51"/>
    </row>
    <row r="12" spans="1:12" ht="18">
      <c r="A12" s="11" t="s">
        <v>10</v>
      </c>
      <c r="B12" s="6">
        <v>2589.12</v>
      </c>
      <c r="C12" s="1">
        <f>Punkte!Z10</f>
        <v>62</v>
      </c>
      <c r="D12" s="1">
        <v>2449</v>
      </c>
      <c r="E12" s="6">
        <v>0</v>
      </c>
      <c r="H12" s="51"/>
      <c r="I12" s="51"/>
      <c r="J12" s="51"/>
      <c r="K12" s="51"/>
      <c r="L12" s="51"/>
    </row>
    <row r="13" spans="1:12" ht="18">
      <c r="A13" s="11" t="s">
        <v>15</v>
      </c>
      <c r="B13" s="6">
        <v>2596.61</v>
      </c>
      <c r="C13" s="1">
        <f>Punkte!Z11</f>
        <v>61</v>
      </c>
      <c r="D13" s="1">
        <v>2435</v>
      </c>
      <c r="E13" s="6">
        <v>0</v>
      </c>
      <c r="H13" s="51"/>
      <c r="I13" s="51"/>
      <c r="J13" s="51"/>
      <c r="K13" s="51"/>
      <c r="L13" s="51"/>
    </row>
    <row r="14" spans="1:12" ht="18">
      <c r="A14" s="11" t="s">
        <v>22</v>
      </c>
      <c r="B14" s="6">
        <v>2268.83</v>
      </c>
      <c r="C14" s="1">
        <f>Punkte!Z12</f>
        <v>60.5</v>
      </c>
      <c r="D14" s="1">
        <v>2428</v>
      </c>
      <c r="E14" s="6">
        <v>0</v>
      </c>
      <c r="H14" s="51"/>
      <c r="I14" s="51"/>
      <c r="J14" s="51"/>
      <c r="K14" s="51"/>
      <c r="L14" s="51"/>
    </row>
    <row r="15" spans="1:12" ht="18">
      <c r="A15" s="11" t="s">
        <v>67</v>
      </c>
      <c r="B15" s="6">
        <v>2347.36</v>
      </c>
      <c r="C15" s="1">
        <f>Punkte!Z13</f>
        <v>59</v>
      </c>
      <c r="D15" s="1">
        <v>2407</v>
      </c>
      <c r="E15" s="6">
        <v>0</v>
      </c>
      <c r="H15" s="51"/>
      <c r="I15" s="51"/>
      <c r="J15" s="51"/>
      <c r="K15" s="51"/>
      <c r="L15" s="51"/>
    </row>
    <row r="16" spans="1:12" ht="18">
      <c r="A16" s="11" t="s">
        <v>12</v>
      </c>
      <c r="B16" s="6">
        <v>2367.89</v>
      </c>
      <c r="C16" s="1">
        <f>Punkte!Z14</f>
        <v>58</v>
      </c>
      <c r="D16" s="1">
        <v>2392</v>
      </c>
      <c r="E16" s="6">
        <v>0</v>
      </c>
      <c r="H16" s="51"/>
      <c r="I16" s="51"/>
      <c r="J16" s="51"/>
      <c r="K16" s="51"/>
      <c r="L16" s="51"/>
    </row>
    <row r="17" spans="1:12" ht="18">
      <c r="A17" s="11" t="s">
        <v>26</v>
      </c>
      <c r="B17" s="6">
        <v>2107.11</v>
      </c>
      <c r="C17" s="1">
        <f>Punkte!Z15</f>
        <v>55</v>
      </c>
      <c r="D17" s="1">
        <v>2350</v>
      </c>
      <c r="E17" s="6">
        <v>0</v>
      </c>
      <c r="H17" s="51"/>
      <c r="I17" s="51"/>
      <c r="J17" s="51"/>
      <c r="K17" s="51"/>
      <c r="L17" s="51"/>
    </row>
    <row r="18" spans="1:12" ht="18">
      <c r="A18" s="11" t="s">
        <v>61</v>
      </c>
      <c r="B18" s="6">
        <v>2427.55</v>
      </c>
      <c r="C18" s="1">
        <f>Punkte!Z16</f>
        <v>52.5</v>
      </c>
      <c r="D18" s="1">
        <v>2314</v>
      </c>
      <c r="E18" s="6">
        <v>0</v>
      </c>
      <c r="H18" s="51"/>
      <c r="I18" s="51"/>
      <c r="J18" s="51"/>
      <c r="K18" s="51"/>
      <c r="L18" s="51"/>
    </row>
    <row r="19" spans="1:12" ht="18">
      <c r="A19" s="11" t="s">
        <v>11</v>
      </c>
      <c r="B19" s="6">
        <v>2169.85</v>
      </c>
      <c r="C19" s="1">
        <f>Punkte!Z17</f>
        <v>50</v>
      </c>
      <c r="D19" s="1">
        <v>2278</v>
      </c>
      <c r="E19" s="6">
        <v>0</v>
      </c>
      <c r="H19" s="51"/>
      <c r="I19" s="51"/>
      <c r="J19" s="51"/>
      <c r="K19" s="51"/>
      <c r="L19" s="51"/>
    </row>
    <row r="20" spans="1:12" ht="18">
      <c r="A20" s="11" t="s">
        <v>17</v>
      </c>
      <c r="B20" s="6">
        <v>2203.25</v>
      </c>
      <c r="C20" s="1">
        <f>Punkte!Z18</f>
        <v>49</v>
      </c>
      <c r="D20" s="1">
        <v>2263</v>
      </c>
      <c r="E20" s="6">
        <v>0</v>
      </c>
      <c r="H20" s="51"/>
      <c r="I20" s="51"/>
      <c r="J20" s="51"/>
      <c r="K20" s="51"/>
      <c r="L20" s="51"/>
    </row>
    <row r="21" spans="1:12" ht="18">
      <c r="A21" s="11" t="s">
        <v>9</v>
      </c>
      <c r="B21" s="6">
        <v>2312.47</v>
      </c>
      <c r="C21" s="1">
        <f>Punkte!Z19</f>
        <v>47</v>
      </c>
      <c r="D21" s="1">
        <v>2234</v>
      </c>
      <c r="E21" s="6">
        <v>0</v>
      </c>
      <c r="H21" s="51"/>
      <c r="I21" s="51"/>
      <c r="J21" s="51"/>
      <c r="K21" s="51"/>
      <c r="L21" s="51"/>
    </row>
    <row r="22" spans="1:12" ht="18">
      <c r="A22" s="11" t="s">
        <v>76</v>
      </c>
      <c r="B22" s="6">
        <v>2096.62</v>
      </c>
      <c r="C22" s="1">
        <f>Punkte!Z20</f>
        <v>46</v>
      </c>
      <c r="D22" s="1">
        <v>2221</v>
      </c>
      <c r="E22" s="6">
        <v>0</v>
      </c>
      <c r="H22" s="51"/>
      <c r="I22" s="51"/>
      <c r="J22" s="51"/>
      <c r="K22" s="51"/>
      <c r="L22" s="51"/>
    </row>
    <row r="23" spans="1:12" ht="18">
      <c r="A23" s="11" t="s">
        <v>60</v>
      </c>
      <c r="B23" s="1" t="s">
        <v>74</v>
      </c>
      <c r="C23" s="1">
        <f>Punkte!Z21</f>
        <v>44</v>
      </c>
      <c r="D23" s="1">
        <v>2192</v>
      </c>
      <c r="E23" s="6" t="s">
        <v>74</v>
      </c>
      <c r="H23" s="51"/>
      <c r="I23" s="51"/>
      <c r="J23" s="51"/>
      <c r="K23" s="51"/>
      <c r="L23" s="51"/>
    </row>
    <row r="24" spans="1:12" ht="18">
      <c r="A24" s="11" t="s">
        <v>19</v>
      </c>
      <c r="B24" s="6">
        <v>2292.66</v>
      </c>
      <c r="C24" s="1">
        <f>Punkte!Z22</f>
        <v>42</v>
      </c>
      <c r="D24" s="1">
        <v>2164</v>
      </c>
      <c r="E24" s="6">
        <v>0</v>
      </c>
      <c r="H24" s="51"/>
      <c r="I24" s="51"/>
      <c r="J24" s="51"/>
      <c r="K24" s="51"/>
      <c r="L24" s="51"/>
    </row>
    <row r="25" spans="1:12" ht="18">
      <c r="A25" s="11" t="s">
        <v>63</v>
      </c>
      <c r="B25" s="6">
        <v>2184.24</v>
      </c>
      <c r="C25" s="1">
        <f>Punkte!Z23</f>
        <v>40.5</v>
      </c>
      <c r="D25" s="1">
        <v>2142</v>
      </c>
      <c r="E25" s="6">
        <v>0</v>
      </c>
      <c r="H25" s="51"/>
      <c r="I25" s="51"/>
      <c r="J25" s="51"/>
      <c r="K25" s="51"/>
      <c r="L25" s="51"/>
    </row>
    <row r="26" spans="1:12" ht="18">
      <c r="A26" s="11" t="s">
        <v>65</v>
      </c>
      <c r="B26" s="6">
        <v>2135.16</v>
      </c>
      <c r="C26" s="1">
        <f>Punkte!Z24</f>
        <v>39</v>
      </c>
      <c r="D26" s="1">
        <v>2120</v>
      </c>
      <c r="E26" s="6">
        <v>0</v>
      </c>
      <c r="H26" s="51"/>
      <c r="I26" s="51"/>
      <c r="J26" s="51"/>
      <c r="K26" s="51"/>
      <c r="L26" s="51"/>
    </row>
    <row r="27" spans="1:12" ht="18">
      <c r="A27" s="11" t="s">
        <v>18</v>
      </c>
      <c r="B27" s="6">
        <v>2221.01</v>
      </c>
      <c r="C27" s="1">
        <f>Punkte!Z25</f>
        <v>37</v>
      </c>
      <c r="D27" s="1">
        <v>2092</v>
      </c>
      <c r="E27" s="6">
        <v>0</v>
      </c>
      <c r="H27" s="51"/>
      <c r="I27" s="51"/>
      <c r="J27" s="51"/>
      <c r="K27" s="51"/>
      <c r="L27" s="51"/>
    </row>
    <row r="28" spans="1:12" ht="18">
      <c r="A28" s="11" t="s">
        <v>14</v>
      </c>
      <c r="B28" s="6">
        <v>2177.6</v>
      </c>
      <c r="C28" s="1">
        <f>Punkte!Z26</f>
        <v>35.5</v>
      </c>
      <c r="D28" s="1">
        <v>2071</v>
      </c>
      <c r="E28" s="6">
        <v>0</v>
      </c>
      <c r="H28" s="51"/>
      <c r="I28" s="51"/>
      <c r="J28" s="51"/>
      <c r="K28" s="51"/>
      <c r="L28" s="51"/>
    </row>
    <row r="29" spans="1:12" ht="18">
      <c r="A29" s="11" t="s">
        <v>13</v>
      </c>
      <c r="B29" s="6">
        <v>2044.36</v>
      </c>
      <c r="C29" s="1">
        <f>Punkte!Z27</f>
        <v>33.5</v>
      </c>
      <c r="D29" s="1">
        <v>2042</v>
      </c>
      <c r="E29" s="6">
        <v>0</v>
      </c>
      <c r="H29" s="51"/>
      <c r="I29" s="51"/>
      <c r="J29" s="51"/>
      <c r="K29" s="51"/>
      <c r="L29" s="51"/>
    </row>
    <row r="30" spans="1:12" ht="18">
      <c r="A30" s="11" t="s">
        <v>24</v>
      </c>
      <c r="B30" s="6">
        <v>1897.76</v>
      </c>
      <c r="C30" s="1">
        <f>Punkte!Z28</f>
        <v>25.5</v>
      </c>
      <c r="D30" s="1">
        <v>1927</v>
      </c>
      <c r="E30" s="6">
        <v>0</v>
      </c>
      <c r="H30" s="51"/>
      <c r="I30" s="51"/>
      <c r="J30" s="51"/>
      <c r="K30" s="51"/>
      <c r="L30" s="51"/>
    </row>
    <row r="31" spans="1:12" ht="18">
      <c r="A31" s="11" t="s">
        <v>21</v>
      </c>
      <c r="B31" s="6">
        <v>1780.59</v>
      </c>
      <c r="C31" s="1">
        <f>Punkte!Z29</f>
        <v>24.5</v>
      </c>
      <c r="D31" s="1">
        <v>1913</v>
      </c>
      <c r="E31" s="6">
        <v>0</v>
      </c>
      <c r="H31" s="51"/>
      <c r="I31" s="51"/>
      <c r="J31" s="51"/>
      <c r="K31" s="51"/>
      <c r="L31" s="51"/>
    </row>
    <row r="32" spans="1:12" ht="18">
      <c r="A32" s="11" t="s">
        <v>66</v>
      </c>
      <c r="B32" s="6">
        <v>2024.97</v>
      </c>
      <c r="C32" s="1">
        <f>Punkte!Z30</f>
        <v>22.5</v>
      </c>
      <c r="D32" s="1">
        <v>1885</v>
      </c>
      <c r="E32" s="6">
        <v>0</v>
      </c>
      <c r="H32" s="51"/>
      <c r="I32" s="51"/>
      <c r="J32" s="51"/>
      <c r="K32" s="51"/>
      <c r="L32" s="51"/>
    </row>
    <row r="33" spans="1:12" ht="18">
      <c r="A33" s="11" t="s">
        <v>23</v>
      </c>
      <c r="B33" s="6">
        <v>1864.64</v>
      </c>
      <c r="C33" s="1">
        <f>Punkte!Z31</f>
        <v>17</v>
      </c>
      <c r="D33" s="1">
        <v>1806</v>
      </c>
      <c r="E33" s="6">
        <v>0</v>
      </c>
      <c r="H33" s="51"/>
      <c r="I33" s="51"/>
      <c r="J33" s="51"/>
      <c r="K33" s="51"/>
      <c r="L33" s="51"/>
    </row>
    <row r="34" spans="1:12" ht="18">
      <c r="A34" s="11" t="s">
        <v>69</v>
      </c>
      <c r="B34" s="6">
        <v>1747.03</v>
      </c>
      <c r="C34" s="1">
        <f>Punkte!Z32</f>
        <v>16.5</v>
      </c>
      <c r="D34" s="1">
        <v>1798</v>
      </c>
      <c r="E34" s="6">
        <v>0</v>
      </c>
      <c r="H34" s="51"/>
      <c r="I34" s="51"/>
      <c r="J34" s="51"/>
      <c r="K34" s="51"/>
      <c r="L34" s="51"/>
    </row>
    <row r="35" spans="1:12" ht="18">
      <c r="A35" s="11" t="s">
        <v>72</v>
      </c>
      <c r="B35" s="1" t="s">
        <v>74</v>
      </c>
      <c r="C35" s="1">
        <f>Punkte!Z33</f>
        <v>6</v>
      </c>
      <c r="D35" s="1">
        <v>1648</v>
      </c>
      <c r="E35" s="6" t="s">
        <v>74</v>
      </c>
      <c r="H35" s="51"/>
      <c r="I35" s="51"/>
      <c r="J35" s="51"/>
      <c r="K35" s="51"/>
      <c r="L35" s="51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O37"/>
  <sheetViews>
    <sheetView workbookViewId="0" topLeftCell="B1">
      <selection activeCell="O34" sqref="O34"/>
    </sheetView>
  </sheetViews>
  <sheetFormatPr defaultColWidth="11.421875" defaultRowHeight="12.75"/>
  <cols>
    <col min="1" max="1" width="3.00390625" style="0" hidden="1" customWidth="1"/>
    <col min="2" max="2" width="19.57421875" style="0" customWidth="1"/>
    <col min="3" max="3" width="5.00390625" style="0" bestFit="1" customWidth="1"/>
    <col min="4" max="21" width="4.57421875" style="52" customWidth="1"/>
    <col min="22" max="22" width="7.421875" style="0" bestFit="1" customWidth="1"/>
    <col min="23" max="23" width="5.7109375" style="0" customWidth="1"/>
    <col min="24" max="24" width="6.57421875" style="0" bestFit="1" customWidth="1"/>
    <col min="25" max="25" width="6.57421875" style="0" customWidth="1"/>
    <col min="26" max="26" width="6.57421875" style="0" bestFit="1" customWidth="1"/>
    <col min="27" max="27" width="8.7109375" style="0" bestFit="1" customWidth="1"/>
    <col min="28" max="28" width="7.7109375" style="0" bestFit="1" customWidth="1"/>
    <col min="29" max="29" width="7.7109375" style="0" customWidth="1"/>
    <col min="30" max="30" width="10.28125" style="0" customWidth="1"/>
    <col min="31" max="31" width="7.7109375" style="0" bestFit="1" customWidth="1"/>
    <col min="32" max="32" width="5.421875" style="0" bestFit="1" customWidth="1"/>
    <col min="33" max="33" width="7.8515625" style="0" bestFit="1" customWidth="1"/>
    <col min="34" max="34" width="6.57421875" style="0" bestFit="1" customWidth="1"/>
    <col min="35" max="35" width="8.7109375" style="0" bestFit="1" customWidth="1"/>
    <col min="36" max="37" width="6.57421875" style="0" bestFit="1" customWidth="1"/>
    <col min="38" max="38" width="4.57421875" style="0" bestFit="1" customWidth="1"/>
    <col min="39" max="39" width="7.8515625" style="0" bestFit="1" customWidth="1"/>
    <col min="40" max="40" width="3.00390625" style="0" bestFit="1" customWidth="1"/>
    <col min="41" max="41" width="16.140625" style="0" bestFit="1" customWidth="1"/>
    <col min="42" max="16384" width="9.140625" style="0" customWidth="1"/>
  </cols>
  <sheetData>
    <row r="1" spans="2:3" ht="18">
      <c r="B1" s="47" t="s">
        <v>59</v>
      </c>
      <c r="C1" s="48"/>
    </row>
    <row r="2" spans="2:3" ht="12.75">
      <c r="B2" s="17"/>
      <c r="C2" s="19"/>
    </row>
    <row r="3" spans="2:40" s="54" customFormat="1" ht="12.75">
      <c r="B3" s="55" t="s">
        <v>0</v>
      </c>
      <c r="C3" s="56" t="s">
        <v>36</v>
      </c>
      <c r="D3" s="57">
        <v>1</v>
      </c>
      <c r="E3" s="57">
        <v>2</v>
      </c>
      <c r="F3" s="57">
        <v>3</v>
      </c>
      <c r="G3" s="57">
        <v>4</v>
      </c>
      <c r="H3" s="57">
        <v>5</v>
      </c>
      <c r="I3" s="57">
        <v>6</v>
      </c>
      <c r="J3" s="57">
        <v>7</v>
      </c>
      <c r="K3" s="57">
        <v>8</v>
      </c>
      <c r="L3" s="57">
        <v>9</v>
      </c>
      <c r="M3" s="57">
        <v>10</v>
      </c>
      <c r="N3" s="57">
        <v>11</v>
      </c>
      <c r="O3" s="57">
        <v>12</v>
      </c>
      <c r="P3" s="57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4" t="s">
        <v>56</v>
      </c>
      <c r="W3" s="54">
        <v>1</v>
      </c>
      <c r="X3" s="54">
        <v>2</v>
      </c>
      <c r="Y3" s="54">
        <v>3</v>
      </c>
      <c r="Z3" s="54">
        <v>4</v>
      </c>
      <c r="AA3" s="54">
        <v>5</v>
      </c>
      <c r="AB3" s="54">
        <v>6</v>
      </c>
      <c r="AC3" s="54">
        <v>7</v>
      </c>
      <c r="AD3" s="54">
        <v>8</v>
      </c>
      <c r="AE3" s="54">
        <v>9</v>
      </c>
      <c r="AF3" s="54">
        <v>10</v>
      </c>
      <c r="AG3" s="54">
        <v>11</v>
      </c>
      <c r="AH3" s="54">
        <v>12</v>
      </c>
      <c r="AI3" s="54">
        <v>13</v>
      </c>
      <c r="AJ3" s="54">
        <v>14</v>
      </c>
      <c r="AK3" s="54">
        <v>15</v>
      </c>
      <c r="AL3" s="54">
        <v>16</v>
      </c>
      <c r="AM3" s="54">
        <v>17</v>
      </c>
      <c r="AN3" s="54">
        <v>18</v>
      </c>
    </row>
    <row r="4" spans="1:41" ht="12.75">
      <c r="A4" s="9">
        <v>25</v>
      </c>
      <c r="B4" s="11" t="s">
        <v>25</v>
      </c>
      <c r="C4" s="34" t="s">
        <v>46</v>
      </c>
      <c r="D4" s="52">
        <v>5</v>
      </c>
      <c r="E4" s="52">
        <v>5</v>
      </c>
      <c r="F4" s="52">
        <v>5</v>
      </c>
      <c r="G4" s="52">
        <v>5</v>
      </c>
      <c r="H4" s="52">
        <v>5</v>
      </c>
      <c r="I4" s="52">
        <v>5</v>
      </c>
      <c r="J4" s="52">
        <v>5</v>
      </c>
      <c r="K4" s="52">
        <v>5</v>
      </c>
      <c r="L4" s="52">
        <v>5</v>
      </c>
      <c r="M4" s="52">
        <v>5</v>
      </c>
      <c r="N4" s="52">
        <v>5</v>
      </c>
      <c r="O4" s="52">
        <v>0</v>
      </c>
      <c r="P4" s="52">
        <v>5</v>
      </c>
      <c r="Q4" s="52">
        <v>5</v>
      </c>
      <c r="R4" s="52">
        <v>0</v>
      </c>
      <c r="S4" s="52">
        <v>5</v>
      </c>
      <c r="T4" s="52">
        <v>5</v>
      </c>
      <c r="U4" s="52">
        <v>5</v>
      </c>
      <c r="V4" s="50">
        <f aca="true" t="shared" si="0" ref="V4:V32">SUM(D4:U4)</f>
        <v>80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 t="s">
        <v>134</v>
      </c>
      <c r="AI4" s="49"/>
      <c r="AJ4" s="49"/>
      <c r="AK4" s="49" t="s">
        <v>173</v>
      </c>
      <c r="AL4" s="49"/>
      <c r="AM4" s="49"/>
      <c r="AN4" s="49"/>
      <c r="AO4" t="str">
        <f aca="true" t="shared" si="1" ref="AO4:AO32">B4</f>
        <v>Tummes, Boris</v>
      </c>
    </row>
    <row r="5" spans="1:41" ht="12.75">
      <c r="A5" s="9">
        <v>28</v>
      </c>
      <c r="B5" s="11" t="s">
        <v>27</v>
      </c>
      <c r="C5" s="34" t="s">
        <v>45</v>
      </c>
      <c r="D5" s="52">
        <v>5</v>
      </c>
      <c r="E5" s="52">
        <v>5</v>
      </c>
      <c r="F5" s="52">
        <v>5</v>
      </c>
      <c r="G5" s="52">
        <v>0</v>
      </c>
      <c r="H5" s="52">
        <v>5</v>
      </c>
      <c r="I5" s="52">
        <v>5</v>
      </c>
      <c r="J5" s="52">
        <v>1</v>
      </c>
      <c r="K5" s="52">
        <v>5</v>
      </c>
      <c r="L5" s="52">
        <v>5</v>
      </c>
      <c r="M5" s="52">
        <v>5</v>
      </c>
      <c r="N5" s="52">
        <v>5</v>
      </c>
      <c r="O5" s="52">
        <v>5</v>
      </c>
      <c r="P5" s="52">
        <v>4.5</v>
      </c>
      <c r="Q5" s="52">
        <v>0</v>
      </c>
      <c r="R5" s="52">
        <v>5</v>
      </c>
      <c r="S5" s="52">
        <v>5</v>
      </c>
      <c r="T5" s="52">
        <v>5</v>
      </c>
      <c r="U5" s="52">
        <v>5</v>
      </c>
      <c r="V5" s="50">
        <f t="shared" si="0"/>
        <v>75.5</v>
      </c>
      <c r="Y5" s="49"/>
      <c r="Z5" t="s">
        <v>101</v>
      </c>
      <c r="AB5" s="49"/>
      <c r="AC5" t="s">
        <v>119</v>
      </c>
      <c r="AI5" s="67" t="s">
        <v>170</v>
      </c>
      <c r="AJ5" t="s">
        <v>161</v>
      </c>
      <c r="AO5" t="str">
        <f>B5</f>
        <v>Wissmann, Dolf</v>
      </c>
    </row>
    <row r="6" spans="1:41" ht="12.75">
      <c r="A6" s="9">
        <v>29</v>
      </c>
      <c r="B6" s="11" t="s">
        <v>28</v>
      </c>
      <c r="C6" s="34" t="s">
        <v>46</v>
      </c>
      <c r="D6" s="52">
        <v>5</v>
      </c>
      <c r="E6" s="52">
        <v>5</v>
      </c>
      <c r="F6" s="52">
        <v>5</v>
      </c>
      <c r="G6" s="52">
        <v>5</v>
      </c>
      <c r="H6" s="52">
        <v>5</v>
      </c>
      <c r="I6" s="52">
        <v>5</v>
      </c>
      <c r="J6" s="52">
        <v>1</v>
      </c>
      <c r="K6" s="52">
        <v>5</v>
      </c>
      <c r="L6" s="52">
        <v>5</v>
      </c>
      <c r="M6" s="52">
        <v>5</v>
      </c>
      <c r="N6" s="52">
        <v>5</v>
      </c>
      <c r="O6" s="52" t="s">
        <v>70</v>
      </c>
      <c r="P6" s="52">
        <v>5</v>
      </c>
      <c r="Q6" s="52">
        <v>2.5</v>
      </c>
      <c r="R6" s="52" t="s">
        <v>70</v>
      </c>
      <c r="S6" s="52">
        <v>5</v>
      </c>
      <c r="T6" s="52">
        <v>5</v>
      </c>
      <c r="U6" s="52">
        <v>5</v>
      </c>
      <c r="V6" s="50">
        <f t="shared" si="0"/>
        <v>73.5</v>
      </c>
      <c r="AC6" t="s">
        <v>119</v>
      </c>
      <c r="AJ6" s="67" t="s">
        <v>154</v>
      </c>
      <c r="AO6" t="str">
        <f>B6</f>
        <v>Zude, Arno</v>
      </c>
    </row>
    <row r="7" spans="1:41" ht="12.75">
      <c r="A7" s="9">
        <v>1</v>
      </c>
      <c r="B7" s="11" t="s">
        <v>8</v>
      </c>
      <c r="C7" s="34" t="s">
        <v>47</v>
      </c>
      <c r="D7" s="52">
        <v>5</v>
      </c>
      <c r="E7" s="52">
        <v>5</v>
      </c>
      <c r="F7" s="52">
        <v>5</v>
      </c>
      <c r="G7" s="52">
        <v>5</v>
      </c>
      <c r="H7" s="52">
        <v>5</v>
      </c>
      <c r="I7" s="52">
        <v>5</v>
      </c>
      <c r="J7" s="52">
        <v>5</v>
      </c>
      <c r="K7" s="52">
        <v>5</v>
      </c>
      <c r="L7" s="52">
        <v>5</v>
      </c>
      <c r="M7" s="52">
        <v>5</v>
      </c>
      <c r="N7" s="52">
        <v>5</v>
      </c>
      <c r="O7" s="52">
        <v>0</v>
      </c>
      <c r="P7" s="52">
        <v>4.5</v>
      </c>
      <c r="Q7" s="52">
        <v>5</v>
      </c>
      <c r="R7" s="52">
        <v>0</v>
      </c>
      <c r="S7" s="52">
        <v>5</v>
      </c>
      <c r="T7" s="52">
        <v>3</v>
      </c>
      <c r="U7" s="52" t="s">
        <v>70</v>
      </c>
      <c r="V7" s="50">
        <f t="shared" si="0"/>
        <v>72.5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 t="s">
        <v>133</v>
      </c>
      <c r="AI7" s="49" t="s">
        <v>148</v>
      </c>
      <c r="AJ7" s="49"/>
      <c r="AK7" s="49" t="s">
        <v>149</v>
      </c>
      <c r="AL7" s="49"/>
      <c r="AM7" s="49" t="s">
        <v>174</v>
      </c>
      <c r="AN7" s="49"/>
      <c r="AO7" t="str">
        <f t="shared" si="1"/>
        <v>Beers, Eddy van</v>
      </c>
    </row>
    <row r="8" spans="1:41" ht="12.75">
      <c r="A8" s="9">
        <v>13</v>
      </c>
      <c r="B8" s="11" t="s">
        <v>16</v>
      </c>
      <c r="C8" s="34" t="s">
        <v>43</v>
      </c>
      <c r="D8" s="52">
        <v>5</v>
      </c>
      <c r="E8" s="52">
        <v>5</v>
      </c>
      <c r="F8" s="52">
        <v>5</v>
      </c>
      <c r="G8" s="52">
        <v>2</v>
      </c>
      <c r="H8" s="52">
        <v>2.5</v>
      </c>
      <c r="I8" s="52">
        <v>5</v>
      </c>
      <c r="J8" s="52">
        <v>1</v>
      </c>
      <c r="K8" s="52">
        <v>5</v>
      </c>
      <c r="L8" s="52">
        <v>5</v>
      </c>
      <c r="M8" s="52">
        <v>5</v>
      </c>
      <c r="N8" s="52">
        <v>5</v>
      </c>
      <c r="O8" s="52">
        <v>5</v>
      </c>
      <c r="P8" s="52">
        <v>2</v>
      </c>
      <c r="Q8" s="52">
        <v>2.5</v>
      </c>
      <c r="R8" s="52">
        <v>0</v>
      </c>
      <c r="S8" s="52">
        <v>5</v>
      </c>
      <c r="T8" s="52">
        <v>5</v>
      </c>
      <c r="U8" s="52">
        <v>5</v>
      </c>
      <c r="V8" s="50">
        <f t="shared" si="0"/>
        <v>70</v>
      </c>
      <c r="W8" s="49"/>
      <c r="X8" s="49"/>
      <c r="Y8" s="49"/>
      <c r="Z8" s="49"/>
      <c r="AA8" s="49"/>
      <c r="AB8" s="49"/>
      <c r="AC8" s="49" t="s">
        <v>119</v>
      </c>
      <c r="AD8" s="49"/>
      <c r="AE8" s="49"/>
      <c r="AF8" s="49"/>
      <c r="AG8" s="49"/>
      <c r="AH8" s="49"/>
      <c r="AI8" s="49"/>
      <c r="AJ8" s="49" t="s">
        <v>168</v>
      </c>
      <c r="AK8" s="49" t="s">
        <v>82</v>
      </c>
      <c r="AL8" s="49"/>
      <c r="AM8" s="49"/>
      <c r="AN8" s="49"/>
      <c r="AO8" t="str">
        <f t="shared" si="1"/>
        <v>Piliczewski, Bogusz </v>
      </c>
    </row>
    <row r="9" spans="1:41" ht="12.75">
      <c r="A9" s="9">
        <v>19</v>
      </c>
      <c r="B9" s="11" t="s">
        <v>20</v>
      </c>
      <c r="C9" s="34" t="s">
        <v>49</v>
      </c>
      <c r="D9" s="52">
        <v>5</v>
      </c>
      <c r="E9" s="52">
        <v>5</v>
      </c>
      <c r="F9" s="52">
        <v>5</v>
      </c>
      <c r="G9" s="52">
        <v>5</v>
      </c>
      <c r="H9" s="52">
        <v>5</v>
      </c>
      <c r="I9" s="52">
        <v>5</v>
      </c>
      <c r="J9" s="52">
        <v>1</v>
      </c>
      <c r="K9" s="52">
        <v>5</v>
      </c>
      <c r="L9" s="52">
        <v>5</v>
      </c>
      <c r="M9" s="52">
        <v>5</v>
      </c>
      <c r="N9" s="52">
        <v>5</v>
      </c>
      <c r="O9" s="52">
        <v>5</v>
      </c>
      <c r="P9" s="52">
        <v>0</v>
      </c>
      <c r="Q9" s="52">
        <v>4</v>
      </c>
      <c r="R9" s="52">
        <v>0</v>
      </c>
      <c r="S9" s="52">
        <v>5</v>
      </c>
      <c r="T9" s="52">
        <v>3</v>
      </c>
      <c r="U9" s="52" t="s">
        <v>70</v>
      </c>
      <c r="V9" s="50">
        <f t="shared" si="0"/>
        <v>68</v>
      </c>
      <c r="W9" s="49"/>
      <c r="X9" s="49"/>
      <c r="Y9" s="49"/>
      <c r="Z9" s="49"/>
      <c r="AA9" s="49"/>
      <c r="AB9" s="49"/>
      <c r="AC9" s="49" t="s">
        <v>119</v>
      </c>
      <c r="AD9" s="49"/>
      <c r="AE9" s="49"/>
      <c r="AF9" s="49"/>
      <c r="AG9" s="49"/>
      <c r="AH9" s="49"/>
      <c r="AI9" s="49" t="s">
        <v>156</v>
      </c>
      <c r="AJ9" s="49" t="s">
        <v>166</v>
      </c>
      <c r="AK9" s="49" t="s">
        <v>169</v>
      </c>
      <c r="AL9" s="49"/>
      <c r="AM9" s="49" t="s">
        <v>174</v>
      </c>
      <c r="AN9" s="49"/>
      <c r="AO9" t="str">
        <f t="shared" si="1"/>
        <v>Selivanov, Andrej</v>
      </c>
    </row>
    <row r="10" spans="1:41" ht="12.75">
      <c r="A10" s="9">
        <v>4</v>
      </c>
      <c r="B10" s="11" t="s">
        <v>10</v>
      </c>
      <c r="C10" s="34" t="s">
        <v>53</v>
      </c>
      <c r="D10" s="52">
        <v>5</v>
      </c>
      <c r="E10" s="52">
        <v>5</v>
      </c>
      <c r="F10" s="52">
        <v>5</v>
      </c>
      <c r="G10" s="52">
        <v>4</v>
      </c>
      <c r="H10" s="52">
        <v>0</v>
      </c>
      <c r="I10" s="52">
        <v>5</v>
      </c>
      <c r="J10" s="52">
        <v>1</v>
      </c>
      <c r="K10" s="52">
        <v>2</v>
      </c>
      <c r="L10" s="52">
        <v>5</v>
      </c>
      <c r="M10" s="52">
        <v>5</v>
      </c>
      <c r="N10" s="52">
        <v>5</v>
      </c>
      <c r="O10" s="52">
        <v>5</v>
      </c>
      <c r="P10" s="52">
        <v>0</v>
      </c>
      <c r="Q10" s="52" t="s">
        <v>70</v>
      </c>
      <c r="R10" s="52" t="s">
        <v>70</v>
      </c>
      <c r="S10" s="52">
        <v>5</v>
      </c>
      <c r="T10" s="52">
        <v>5</v>
      </c>
      <c r="U10" s="52">
        <v>5</v>
      </c>
      <c r="V10" s="50">
        <f t="shared" si="0"/>
        <v>62</v>
      </c>
      <c r="W10" s="49"/>
      <c r="X10" s="49"/>
      <c r="Y10" s="49"/>
      <c r="Z10" s="49" t="s">
        <v>92</v>
      </c>
      <c r="AA10" s="49" t="s">
        <v>94</v>
      </c>
      <c r="AB10" s="49"/>
      <c r="AC10" s="49" t="s">
        <v>119</v>
      </c>
      <c r="AD10" s="49" t="s">
        <v>118</v>
      </c>
      <c r="AE10" s="49"/>
      <c r="AF10" s="49"/>
      <c r="AG10" s="49"/>
      <c r="AH10" s="49"/>
      <c r="AI10" s="49" t="s">
        <v>146</v>
      </c>
      <c r="AJ10" s="49"/>
      <c r="AK10" s="49"/>
      <c r="AL10" s="49"/>
      <c r="AM10" s="49"/>
      <c r="AN10" s="49"/>
      <c r="AO10" t="str">
        <f t="shared" si="1"/>
        <v>Dragoun, Michal</v>
      </c>
    </row>
    <row r="11" spans="1:41" ht="12.75">
      <c r="A11" s="9">
        <v>12</v>
      </c>
      <c r="B11" s="11" t="s">
        <v>15</v>
      </c>
      <c r="C11" s="34" t="s">
        <v>46</v>
      </c>
      <c r="D11" s="52">
        <v>5</v>
      </c>
      <c r="E11" s="52">
        <v>5</v>
      </c>
      <c r="F11" s="52">
        <v>0</v>
      </c>
      <c r="G11" s="52">
        <v>5</v>
      </c>
      <c r="H11" s="52">
        <v>5</v>
      </c>
      <c r="I11" s="52">
        <v>5</v>
      </c>
      <c r="J11" s="52">
        <v>5</v>
      </c>
      <c r="K11" s="52">
        <v>5</v>
      </c>
      <c r="L11" s="52">
        <v>5</v>
      </c>
      <c r="M11" s="52">
        <v>5</v>
      </c>
      <c r="N11" s="52">
        <v>5</v>
      </c>
      <c r="O11" s="52">
        <v>0</v>
      </c>
      <c r="P11" s="52">
        <v>5</v>
      </c>
      <c r="Q11" s="52">
        <v>0</v>
      </c>
      <c r="R11" s="52" t="s">
        <v>70</v>
      </c>
      <c r="S11" s="52">
        <v>5</v>
      </c>
      <c r="T11" s="52">
        <v>1</v>
      </c>
      <c r="U11" s="52" t="s">
        <v>70</v>
      </c>
      <c r="V11" s="50">
        <f t="shared" si="0"/>
        <v>61</v>
      </c>
      <c r="W11" s="49"/>
      <c r="X11" s="49"/>
      <c r="Y11" s="49" t="s">
        <v>77</v>
      </c>
      <c r="Z11" s="49"/>
      <c r="AA11" s="49"/>
      <c r="AB11" s="49"/>
      <c r="AC11" s="49"/>
      <c r="AD11" s="49"/>
      <c r="AE11" s="49"/>
      <c r="AF11" s="49"/>
      <c r="AG11" s="49"/>
      <c r="AH11" s="49" t="s">
        <v>133</v>
      </c>
      <c r="AI11" s="49"/>
      <c r="AJ11" s="49" t="s">
        <v>131</v>
      </c>
      <c r="AK11" s="49"/>
      <c r="AL11" s="49"/>
      <c r="AM11" s="49" t="s">
        <v>177</v>
      </c>
      <c r="AN11" s="49"/>
      <c r="AO11" t="str">
        <f t="shared" si="1"/>
        <v>Pfannkuche, Michael</v>
      </c>
    </row>
    <row r="12" spans="1:41" ht="12.75">
      <c r="A12" s="9">
        <v>21</v>
      </c>
      <c r="B12" s="11" t="s">
        <v>22</v>
      </c>
      <c r="C12" s="34" t="s">
        <v>50</v>
      </c>
      <c r="D12" s="52">
        <v>5</v>
      </c>
      <c r="E12" s="52">
        <v>0</v>
      </c>
      <c r="F12" s="52">
        <v>0</v>
      </c>
      <c r="G12" s="52">
        <v>4</v>
      </c>
      <c r="H12" s="52">
        <v>5</v>
      </c>
      <c r="I12" s="52">
        <v>5</v>
      </c>
      <c r="J12" s="52">
        <v>5</v>
      </c>
      <c r="K12" s="52">
        <v>4</v>
      </c>
      <c r="L12" s="52">
        <v>5</v>
      </c>
      <c r="M12" s="52">
        <v>5</v>
      </c>
      <c r="N12" s="52">
        <v>5</v>
      </c>
      <c r="O12" s="52">
        <v>5</v>
      </c>
      <c r="P12" s="52">
        <v>0</v>
      </c>
      <c r="Q12" s="52">
        <v>2.5</v>
      </c>
      <c r="R12" s="52">
        <v>0</v>
      </c>
      <c r="S12" s="52">
        <v>5</v>
      </c>
      <c r="T12" s="52">
        <v>5</v>
      </c>
      <c r="U12" s="52" t="s">
        <v>70</v>
      </c>
      <c r="V12" s="50">
        <f t="shared" si="0"/>
        <v>60.5</v>
      </c>
      <c r="W12" s="49"/>
      <c r="X12" s="49" t="s">
        <v>79</v>
      </c>
      <c r="Y12" s="49" t="s">
        <v>83</v>
      </c>
      <c r="Z12" s="49" t="s">
        <v>92</v>
      </c>
      <c r="AA12" s="49"/>
      <c r="AB12" s="49"/>
      <c r="AC12" s="49"/>
      <c r="AD12" s="49" t="s">
        <v>127</v>
      </c>
      <c r="AE12" s="49"/>
      <c r="AF12" s="49"/>
      <c r="AG12" s="49"/>
      <c r="AH12" s="49"/>
      <c r="AI12" s="49" t="s">
        <v>146</v>
      </c>
      <c r="AJ12" s="49" t="s">
        <v>154</v>
      </c>
      <c r="AK12" s="49" t="s">
        <v>82</v>
      </c>
      <c r="AL12" s="49"/>
      <c r="AM12" s="49"/>
      <c r="AN12" s="49"/>
      <c r="AO12" t="str">
        <f t="shared" si="1"/>
        <v>Siran, Lubomir</v>
      </c>
    </row>
    <row r="13" spans="1:41" ht="12.75">
      <c r="A13" s="9">
        <v>26</v>
      </c>
      <c r="B13" s="11" t="s">
        <v>67</v>
      </c>
      <c r="C13" s="34" t="s">
        <v>45</v>
      </c>
      <c r="D13" s="52">
        <v>5</v>
      </c>
      <c r="E13" s="52">
        <v>5</v>
      </c>
      <c r="F13" s="52">
        <v>5</v>
      </c>
      <c r="G13" s="52">
        <v>0</v>
      </c>
      <c r="H13" s="52">
        <v>0</v>
      </c>
      <c r="I13" s="52">
        <v>4</v>
      </c>
      <c r="J13" s="52">
        <v>1</v>
      </c>
      <c r="K13" s="52">
        <v>5</v>
      </c>
      <c r="L13" s="52">
        <v>5</v>
      </c>
      <c r="M13" s="52">
        <v>5</v>
      </c>
      <c r="N13" s="52">
        <v>5</v>
      </c>
      <c r="O13" s="52">
        <v>0</v>
      </c>
      <c r="P13" s="52">
        <v>4</v>
      </c>
      <c r="Q13" s="52">
        <v>0</v>
      </c>
      <c r="R13" s="52" t="s">
        <v>70</v>
      </c>
      <c r="S13" s="52">
        <v>5</v>
      </c>
      <c r="T13" s="52">
        <v>5</v>
      </c>
      <c r="U13" s="52">
        <v>5</v>
      </c>
      <c r="V13" s="50">
        <f t="shared" si="0"/>
        <v>59</v>
      </c>
      <c r="W13" s="49"/>
      <c r="X13" s="49"/>
      <c r="Y13" s="49"/>
      <c r="Z13" s="49" t="s">
        <v>98</v>
      </c>
      <c r="AA13" s="49" t="s">
        <v>99</v>
      </c>
      <c r="AB13" s="49" t="s">
        <v>100</v>
      </c>
      <c r="AC13" s="49" t="s">
        <v>119</v>
      </c>
      <c r="AD13" s="49"/>
      <c r="AE13" s="49"/>
      <c r="AF13" s="49"/>
      <c r="AG13" s="49"/>
      <c r="AH13" s="49" t="s">
        <v>86</v>
      </c>
      <c r="AI13" s="49" t="s">
        <v>172</v>
      </c>
      <c r="AJ13" s="49" t="s">
        <v>159</v>
      </c>
      <c r="AK13" s="49"/>
      <c r="AL13" s="49"/>
      <c r="AM13" s="49"/>
      <c r="AN13" s="49"/>
      <c r="AO13" t="str">
        <f t="shared" si="1"/>
        <v>Uitenbroek, Hans</v>
      </c>
    </row>
    <row r="14" spans="1:41" ht="12.75">
      <c r="A14" s="9">
        <v>8</v>
      </c>
      <c r="B14" s="11" t="s">
        <v>12</v>
      </c>
      <c r="C14" s="34" t="s">
        <v>50</v>
      </c>
      <c r="D14" s="52">
        <v>5</v>
      </c>
      <c r="E14" s="52">
        <v>5</v>
      </c>
      <c r="F14" s="52">
        <v>5</v>
      </c>
      <c r="G14" s="52">
        <v>0</v>
      </c>
      <c r="H14" s="52">
        <v>0</v>
      </c>
      <c r="I14" s="52" t="s">
        <v>70</v>
      </c>
      <c r="J14" s="52">
        <v>5</v>
      </c>
      <c r="K14" s="52">
        <v>5</v>
      </c>
      <c r="L14" s="52">
        <v>5</v>
      </c>
      <c r="M14" s="52">
        <v>5</v>
      </c>
      <c r="N14" s="52">
        <v>4</v>
      </c>
      <c r="O14" s="52">
        <v>0</v>
      </c>
      <c r="P14" s="52">
        <v>0</v>
      </c>
      <c r="Q14" s="52">
        <v>4</v>
      </c>
      <c r="R14" s="52" t="s">
        <v>70</v>
      </c>
      <c r="S14" s="52">
        <v>5</v>
      </c>
      <c r="T14" s="52">
        <v>5</v>
      </c>
      <c r="U14" s="52">
        <v>5</v>
      </c>
      <c r="V14" s="50">
        <f t="shared" si="0"/>
        <v>58</v>
      </c>
      <c r="W14" s="49"/>
      <c r="X14" s="49"/>
      <c r="Y14" s="49"/>
      <c r="Z14" s="49" t="s">
        <v>107</v>
      </c>
      <c r="AA14" s="49" t="s">
        <v>114</v>
      </c>
      <c r="AB14" s="49"/>
      <c r="AC14" s="49"/>
      <c r="AD14" s="49"/>
      <c r="AE14" s="49"/>
      <c r="AF14" s="49"/>
      <c r="AG14" s="49" t="s">
        <v>140</v>
      </c>
      <c r="AH14" s="49" t="s">
        <v>138</v>
      </c>
      <c r="AI14" s="49" t="s">
        <v>167</v>
      </c>
      <c r="AJ14" s="49" t="s">
        <v>166</v>
      </c>
      <c r="AK14" s="49"/>
      <c r="AL14" s="49"/>
      <c r="AM14" s="49"/>
      <c r="AN14" s="49"/>
      <c r="AO14" t="str">
        <f t="shared" si="1"/>
        <v>Kolcak, Marek</v>
      </c>
    </row>
    <row r="15" spans="1:41" ht="12.75">
      <c r="A15" s="9">
        <v>27</v>
      </c>
      <c r="B15" s="11" t="s">
        <v>26</v>
      </c>
      <c r="C15" s="34" t="s">
        <v>46</v>
      </c>
      <c r="D15" s="52">
        <v>5</v>
      </c>
      <c r="E15" s="52">
        <v>0</v>
      </c>
      <c r="F15" s="52">
        <v>0</v>
      </c>
      <c r="G15" s="52">
        <v>5</v>
      </c>
      <c r="H15" s="52">
        <v>5</v>
      </c>
      <c r="I15" s="52">
        <v>0</v>
      </c>
      <c r="J15" s="52">
        <v>5</v>
      </c>
      <c r="K15" s="52">
        <v>5</v>
      </c>
      <c r="L15" s="52">
        <v>2</v>
      </c>
      <c r="M15" s="52">
        <v>5</v>
      </c>
      <c r="N15" s="52">
        <v>5</v>
      </c>
      <c r="O15" s="52">
        <v>0</v>
      </c>
      <c r="P15" s="52">
        <v>4</v>
      </c>
      <c r="Q15" s="52">
        <v>4</v>
      </c>
      <c r="R15" s="52" t="s">
        <v>70</v>
      </c>
      <c r="S15" s="52">
        <v>5</v>
      </c>
      <c r="T15" s="52">
        <v>5</v>
      </c>
      <c r="U15" s="52" t="s">
        <v>70</v>
      </c>
      <c r="V15" s="50">
        <f t="shared" si="0"/>
        <v>55</v>
      </c>
      <c r="X15" t="s">
        <v>91</v>
      </c>
      <c r="Y15" s="49" t="s">
        <v>80</v>
      </c>
      <c r="AB15" s="49" t="s">
        <v>77</v>
      </c>
      <c r="AE15" t="s">
        <v>132</v>
      </c>
      <c r="AH15" t="s">
        <v>138</v>
      </c>
      <c r="AI15" s="67" t="s">
        <v>171</v>
      </c>
      <c r="AJ15" s="67" t="s">
        <v>166</v>
      </c>
      <c r="AO15" t="str">
        <f t="shared" si="1"/>
        <v>Walther, Thomas</v>
      </c>
    </row>
    <row r="16" spans="1:41" ht="12.75">
      <c r="A16" s="9">
        <v>6</v>
      </c>
      <c r="B16" s="11" t="s">
        <v>61</v>
      </c>
      <c r="C16" s="34" t="s">
        <v>45</v>
      </c>
      <c r="D16" s="52">
        <v>5</v>
      </c>
      <c r="E16" s="52">
        <v>0</v>
      </c>
      <c r="F16" s="52">
        <v>0</v>
      </c>
      <c r="G16" s="52">
        <v>0</v>
      </c>
      <c r="H16" s="52">
        <v>3</v>
      </c>
      <c r="I16" s="52">
        <v>2</v>
      </c>
      <c r="J16" s="52">
        <v>5</v>
      </c>
      <c r="K16" s="52">
        <v>5</v>
      </c>
      <c r="L16" s="52">
        <v>1</v>
      </c>
      <c r="M16" s="52">
        <v>5</v>
      </c>
      <c r="N16" s="52">
        <v>2</v>
      </c>
      <c r="O16" s="52">
        <v>0</v>
      </c>
      <c r="P16" s="52">
        <v>4.5</v>
      </c>
      <c r="Q16" s="52">
        <v>5</v>
      </c>
      <c r="R16" s="52">
        <v>0</v>
      </c>
      <c r="S16" s="52">
        <v>5</v>
      </c>
      <c r="T16" s="52">
        <v>5</v>
      </c>
      <c r="U16" s="52">
        <v>5</v>
      </c>
      <c r="V16" s="50">
        <f t="shared" si="0"/>
        <v>52.5</v>
      </c>
      <c r="W16" s="49"/>
      <c r="X16" s="49" t="s">
        <v>78</v>
      </c>
      <c r="Y16" s="49" t="s">
        <v>77</v>
      </c>
      <c r="Z16" s="49" t="s">
        <v>111</v>
      </c>
      <c r="AA16" s="49" t="s">
        <v>112</v>
      </c>
      <c r="AB16" s="49"/>
      <c r="AC16" s="49"/>
      <c r="AD16" s="49"/>
      <c r="AE16" s="49" t="s">
        <v>116</v>
      </c>
      <c r="AF16" s="49"/>
      <c r="AG16" s="49"/>
      <c r="AH16" s="49" t="s">
        <v>139</v>
      </c>
      <c r="AI16" s="49" t="s">
        <v>148</v>
      </c>
      <c r="AJ16" s="49"/>
      <c r="AK16" s="49" t="s">
        <v>160</v>
      </c>
      <c r="AL16" s="49"/>
      <c r="AM16" s="49"/>
      <c r="AN16" s="49"/>
      <c r="AO16" t="str">
        <f t="shared" si="1"/>
        <v>Heuvel, Peter van den</v>
      </c>
    </row>
    <row r="17" spans="1:41" ht="12.75">
      <c r="A17" s="9">
        <v>5</v>
      </c>
      <c r="B17" s="11" t="s">
        <v>11</v>
      </c>
      <c r="C17" s="34" t="s">
        <v>47</v>
      </c>
      <c r="D17" s="52">
        <v>5</v>
      </c>
      <c r="E17" s="52">
        <v>5</v>
      </c>
      <c r="F17" s="52">
        <v>5</v>
      </c>
      <c r="G17" s="52">
        <v>0</v>
      </c>
      <c r="H17" s="52">
        <v>3</v>
      </c>
      <c r="I17" s="52">
        <v>0</v>
      </c>
      <c r="J17" s="52">
        <v>1</v>
      </c>
      <c r="K17" s="52">
        <v>5</v>
      </c>
      <c r="L17" s="52">
        <v>5</v>
      </c>
      <c r="M17" s="52">
        <v>5</v>
      </c>
      <c r="N17" s="52">
        <v>3</v>
      </c>
      <c r="O17" s="52">
        <v>0</v>
      </c>
      <c r="P17" s="52">
        <v>2</v>
      </c>
      <c r="Q17" s="52">
        <v>2.5</v>
      </c>
      <c r="R17" s="52">
        <v>5</v>
      </c>
      <c r="S17" s="52">
        <v>2.5</v>
      </c>
      <c r="T17" s="52">
        <v>1</v>
      </c>
      <c r="U17" s="52" t="s">
        <v>70</v>
      </c>
      <c r="V17" s="50">
        <f t="shared" si="0"/>
        <v>50</v>
      </c>
      <c r="W17" s="49"/>
      <c r="X17" s="49"/>
      <c r="Y17" s="49"/>
      <c r="Z17" s="49"/>
      <c r="AA17" s="49" t="s">
        <v>106</v>
      </c>
      <c r="AB17" s="49" t="s">
        <v>77</v>
      </c>
      <c r="AC17" s="49" t="s">
        <v>119</v>
      </c>
      <c r="AD17" s="49"/>
      <c r="AE17" s="49"/>
      <c r="AF17" s="49"/>
      <c r="AG17" s="49" t="s">
        <v>137</v>
      </c>
      <c r="AH17" s="49" t="s">
        <v>138</v>
      </c>
      <c r="AI17" s="49"/>
      <c r="AJ17" s="49" t="s">
        <v>154</v>
      </c>
      <c r="AK17" s="49"/>
      <c r="AL17" s="49" t="s">
        <v>178</v>
      </c>
      <c r="AM17" s="49" t="s">
        <v>177</v>
      </c>
      <c r="AN17" s="49"/>
      <c r="AO17" t="str">
        <f t="shared" si="1"/>
        <v>Herck, Marcel van</v>
      </c>
    </row>
    <row r="18" spans="1:41" ht="12.75">
      <c r="A18" s="9">
        <v>14</v>
      </c>
      <c r="B18" s="11" t="s">
        <v>17</v>
      </c>
      <c r="C18" s="34" t="s">
        <v>46</v>
      </c>
      <c r="D18" s="52">
        <v>5</v>
      </c>
      <c r="E18" s="52">
        <v>5</v>
      </c>
      <c r="F18" s="52">
        <v>5</v>
      </c>
      <c r="G18" s="52" t="s">
        <v>70</v>
      </c>
      <c r="H18" s="52">
        <v>4</v>
      </c>
      <c r="I18" s="52">
        <v>4</v>
      </c>
      <c r="J18" s="52">
        <v>1</v>
      </c>
      <c r="K18" s="52">
        <v>5</v>
      </c>
      <c r="L18" s="52">
        <v>5</v>
      </c>
      <c r="M18" s="52">
        <v>5</v>
      </c>
      <c r="N18" s="52">
        <v>4</v>
      </c>
      <c r="O18" s="52">
        <v>0</v>
      </c>
      <c r="P18" s="52">
        <v>0</v>
      </c>
      <c r="Q18" s="52">
        <v>0</v>
      </c>
      <c r="R18" s="52">
        <v>0</v>
      </c>
      <c r="S18" s="52">
        <v>5</v>
      </c>
      <c r="T18" s="52">
        <v>1</v>
      </c>
      <c r="U18" s="52" t="s">
        <v>70</v>
      </c>
      <c r="V18" s="50">
        <f t="shared" si="0"/>
        <v>49</v>
      </c>
      <c r="W18" s="49"/>
      <c r="X18" s="49"/>
      <c r="Y18" s="49"/>
      <c r="Z18" s="49"/>
      <c r="AA18" s="49" t="s">
        <v>109</v>
      </c>
      <c r="AB18" s="49" t="s">
        <v>110</v>
      </c>
      <c r="AC18" s="49" t="s">
        <v>119</v>
      </c>
      <c r="AD18" s="49"/>
      <c r="AE18" s="49"/>
      <c r="AF18" s="49"/>
      <c r="AG18" s="49" t="s">
        <v>142</v>
      </c>
      <c r="AH18" s="49" t="s">
        <v>138</v>
      </c>
      <c r="AI18" s="49" t="s">
        <v>146</v>
      </c>
      <c r="AJ18" s="49" t="s">
        <v>161</v>
      </c>
      <c r="AK18" s="49" t="s">
        <v>162</v>
      </c>
      <c r="AL18" s="49"/>
      <c r="AM18" s="49" t="s">
        <v>177</v>
      </c>
      <c r="AN18" s="49"/>
      <c r="AO18" t="str">
        <f t="shared" si="1"/>
        <v>Rein, Andreas</v>
      </c>
    </row>
    <row r="19" spans="1:41" ht="12.75">
      <c r="A19" s="9">
        <v>3</v>
      </c>
      <c r="B19" s="11" t="s">
        <v>9</v>
      </c>
      <c r="C19" s="34" t="s">
        <v>46</v>
      </c>
      <c r="D19" s="52">
        <v>5</v>
      </c>
      <c r="E19" s="52">
        <v>5</v>
      </c>
      <c r="F19" s="52">
        <v>5</v>
      </c>
      <c r="G19" s="52">
        <v>0</v>
      </c>
      <c r="H19" s="52">
        <v>1</v>
      </c>
      <c r="I19" s="52">
        <v>0</v>
      </c>
      <c r="J19" s="52">
        <v>1</v>
      </c>
      <c r="K19" s="52">
        <v>5</v>
      </c>
      <c r="L19" s="52">
        <v>5</v>
      </c>
      <c r="M19" s="52">
        <v>5</v>
      </c>
      <c r="N19" s="52">
        <v>5</v>
      </c>
      <c r="O19" s="52" t="s">
        <v>70</v>
      </c>
      <c r="P19" s="52">
        <v>0</v>
      </c>
      <c r="Q19" s="52">
        <v>0</v>
      </c>
      <c r="R19" s="52">
        <v>0</v>
      </c>
      <c r="S19" s="52">
        <v>5</v>
      </c>
      <c r="T19" s="52">
        <v>5</v>
      </c>
      <c r="U19" s="52" t="s">
        <v>70</v>
      </c>
      <c r="V19" s="50">
        <f t="shared" si="0"/>
        <v>47</v>
      </c>
      <c r="W19" s="49"/>
      <c r="X19" s="49"/>
      <c r="Y19" s="49"/>
      <c r="Z19" s="49" t="s">
        <v>107</v>
      </c>
      <c r="AA19" s="49"/>
      <c r="AB19" s="49" t="s">
        <v>108</v>
      </c>
      <c r="AC19" s="49" t="s">
        <v>117</v>
      </c>
      <c r="AD19" s="49"/>
      <c r="AE19" s="49"/>
      <c r="AF19" s="49"/>
      <c r="AG19" s="49"/>
      <c r="AH19" s="49"/>
      <c r="AI19" t="s">
        <v>156</v>
      </c>
      <c r="AJ19" s="49" t="s">
        <v>157</v>
      </c>
      <c r="AK19" s="49" t="s">
        <v>158</v>
      </c>
      <c r="AL19" s="49"/>
      <c r="AM19" s="49"/>
      <c r="AN19" s="49"/>
      <c r="AO19" t="str">
        <f t="shared" si="1"/>
        <v>Czeremin, Claus</v>
      </c>
    </row>
    <row r="20" spans="1:41" ht="12.75">
      <c r="A20" s="9">
        <v>9</v>
      </c>
      <c r="B20" s="11" t="s">
        <v>76</v>
      </c>
      <c r="C20" s="34" t="s">
        <v>43</v>
      </c>
      <c r="D20" s="52">
        <v>5</v>
      </c>
      <c r="E20" s="52">
        <v>5</v>
      </c>
      <c r="F20" s="52">
        <v>0</v>
      </c>
      <c r="G20" s="52">
        <v>4</v>
      </c>
      <c r="H20" s="52">
        <v>5</v>
      </c>
      <c r="I20" s="52">
        <v>5</v>
      </c>
      <c r="J20" s="52">
        <v>1</v>
      </c>
      <c r="K20" s="52">
        <v>5</v>
      </c>
      <c r="L20" s="52">
        <v>1</v>
      </c>
      <c r="M20" s="52">
        <v>5</v>
      </c>
      <c r="N20" s="52">
        <v>0</v>
      </c>
      <c r="O20" s="52">
        <v>0</v>
      </c>
      <c r="P20" s="52">
        <v>4.5</v>
      </c>
      <c r="Q20" s="52">
        <v>2.5</v>
      </c>
      <c r="R20" s="52">
        <v>0</v>
      </c>
      <c r="S20" s="52" t="s">
        <v>70</v>
      </c>
      <c r="T20" s="52">
        <v>3</v>
      </c>
      <c r="U20" s="52" t="s">
        <v>70</v>
      </c>
      <c r="V20" s="50">
        <f t="shared" si="0"/>
        <v>46</v>
      </c>
      <c r="W20" s="49"/>
      <c r="X20" s="49"/>
      <c r="Y20" s="49" t="s">
        <v>77</v>
      </c>
      <c r="Z20" s="49" t="s">
        <v>105</v>
      </c>
      <c r="AA20" s="49"/>
      <c r="AB20" s="49"/>
      <c r="AC20" s="49" t="s">
        <v>119</v>
      </c>
      <c r="AD20" s="49"/>
      <c r="AE20" s="49" t="s">
        <v>116</v>
      </c>
      <c r="AF20" s="49"/>
      <c r="AG20" s="49" t="s">
        <v>135</v>
      </c>
      <c r="AH20" s="49" t="s">
        <v>134</v>
      </c>
      <c r="AI20" s="49" t="s">
        <v>148</v>
      </c>
      <c r="AJ20" s="49" t="s">
        <v>154</v>
      </c>
      <c r="AK20" s="49" t="s">
        <v>155</v>
      </c>
      <c r="AL20" s="49"/>
      <c r="AM20" s="49" t="s">
        <v>174</v>
      </c>
      <c r="AN20" s="49"/>
      <c r="AO20" t="str">
        <f t="shared" si="1"/>
        <v>Krolikowski, Ryszard</v>
      </c>
    </row>
    <row r="21" spans="1:41" ht="12.75">
      <c r="A21" s="9">
        <v>23</v>
      </c>
      <c r="B21" s="11" t="s">
        <v>60</v>
      </c>
      <c r="C21" s="34" t="s">
        <v>46</v>
      </c>
      <c r="D21" s="52">
        <v>5</v>
      </c>
      <c r="E21" s="52">
        <v>5</v>
      </c>
      <c r="F21" s="52">
        <v>0</v>
      </c>
      <c r="G21" s="52" t="s">
        <v>70</v>
      </c>
      <c r="H21" s="52">
        <v>5</v>
      </c>
      <c r="I21" s="52">
        <v>3</v>
      </c>
      <c r="J21" s="52">
        <v>5</v>
      </c>
      <c r="K21" s="52">
        <v>3</v>
      </c>
      <c r="L21" s="52">
        <v>5</v>
      </c>
      <c r="M21" s="52">
        <v>5</v>
      </c>
      <c r="N21" s="52" t="s">
        <v>70</v>
      </c>
      <c r="O21" s="52" t="s">
        <v>70</v>
      </c>
      <c r="P21" s="52" t="s">
        <v>70</v>
      </c>
      <c r="Q21" s="52" t="s">
        <v>70</v>
      </c>
      <c r="R21" s="52" t="s">
        <v>70</v>
      </c>
      <c r="S21" s="52">
        <v>5</v>
      </c>
      <c r="T21" s="52">
        <v>3</v>
      </c>
      <c r="U21" s="52" t="s">
        <v>70</v>
      </c>
      <c r="V21" s="50">
        <f t="shared" si="0"/>
        <v>44</v>
      </c>
      <c r="W21" s="49"/>
      <c r="X21" s="49"/>
      <c r="Y21" s="49" t="s">
        <v>77</v>
      </c>
      <c r="Z21" s="49"/>
      <c r="AA21" s="49"/>
      <c r="AB21" s="49" t="s">
        <v>93</v>
      </c>
      <c r="AC21" s="49"/>
      <c r="AD21" s="49" t="s">
        <v>129</v>
      </c>
      <c r="AE21" s="49"/>
      <c r="AF21" s="49"/>
      <c r="AG21" s="49"/>
      <c r="AH21" s="49"/>
      <c r="AI21" s="49"/>
      <c r="AJ21" s="49"/>
      <c r="AK21" s="49"/>
      <c r="AL21" s="49"/>
      <c r="AM21" s="49" t="s">
        <v>175</v>
      </c>
      <c r="AN21" s="49"/>
      <c r="AO21" t="str">
        <f t="shared" si="1"/>
        <v>Terwey, Matthias</v>
      </c>
    </row>
    <row r="22" spans="1:41" ht="12.75">
      <c r="A22" s="9">
        <v>17</v>
      </c>
      <c r="B22" s="11" t="s">
        <v>19</v>
      </c>
      <c r="C22" s="34" t="s">
        <v>46</v>
      </c>
      <c r="D22" s="52">
        <v>5</v>
      </c>
      <c r="E22" s="52">
        <v>5</v>
      </c>
      <c r="F22" s="52">
        <v>0</v>
      </c>
      <c r="G22" s="52">
        <v>3</v>
      </c>
      <c r="H22" s="52">
        <v>4</v>
      </c>
      <c r="I22" s="52">
        <v>3</v>
      </c>
      <c r="J22" s="52">
        <v>1</v>
      </c>
      <c r="K22" s="52">
        <v>5</v>
      </c>
      <c r="L22" s="52">
        <v>1</v>
      </c>
      <c r="M22" s="52">
        <v>5</v>
      </c>
      <c r="N22" s="52">
        <v>5</v>
      </c>
      <c r="O22" s="52">
        <v>0</v>
      </c>
      <c r="P22" s="52">
        <v>0</v>
      </c>
      <c r="Q22" s="52">
        <v>0</v>
      </c>
      <c r="R22" s="52">
        <v>0</v>
      </c>
      <c r="S22" s="52" t="s">
        <v>70</v>
      </c>
      <c r="T22" s="52">
        <v>5</v>
      </c>
      <c r="U22" s="52" t="s">
        <v>70</v>
      </c>
      <c r="V22" s="50">
        <f t="shared" si="0"/>
        <v>42</v>
      </c>
      <c r="W22" s="49"/>
      <c r="X22" s="49"/>
      <c r="Y22" s="49" t="s">
        <v>77</v>
      </c>
      <c r="AA22" s="49" t="s">
        <v>96</v>
      </c>
      <c r="AB22" s="49" t="s">
        <v>93</v>
      </c>
      <c r="AC22" s="49" t="s">
        <v>117</v>
      </c>
      <c r="AD22" s="49"/>
      <c r="AE22" s="49" t="s">
        <v>116</v>
      </c>
      <c r="AG22" s="49"/>
      <c r="AH22" s="49" t="s">
        <v>138</v>
      </c>
      <c r="AI22" s="49" t="s">
        <v>156</v>
      </c>
      <c r="AJ22" s="49" t="s">
        <v>153</v>
      </c>
      <c r="AK22" s="49" t="s">
        <v>162</v>
      </c>
      <c r="AL22" s="49"/>
      <c r="AM22" s="49"/>
      <c r="AN22" s="49"/>
      <c r="AO22" t="str">
        <f t="shared" si="1"/>
        <v>Schäfer, Ronald</v>
      </c>
    </row>
    <row r="23" spans="1:41" ht="12.75">
      <c r="A23" s="9">
        <v>2</v>
      </c>
      <c r="B23" s="11" t="s">
        <v>63</v>
      </c>
      <c r="C23" s="34" t="s">
        <v>45</v>
      </c>
      <c r="D23" s="52">
        <v>5</v>
      </c>
      <c r="E23" s="52">
        <v>5</v>
      </c>
      <c r="F23" s="52">
        <v>0</v>
      </c>
      <c r="G23" s="52">
        <v>1.5</v>
      </c>
      <c r="H23" s="52" t="s">
        <v>70</v>
      </c>
      <c r="I23" s="52">
        <v>5</v>
      </c>
      <c r="J23" s="52">
        <v>5</v>
      </c>
      <c r="K23" s="52">
        <v>2</v>
      </c>
      <c r="L23" s="52">
        <v>1</v>
      </c>
      <c r="M23" s="52">
        <v>5</v>
      </c>
      <c r="N23" s="52">
        <v>5</v>
      </c>
      <c r="O23" s="52">
        <v>0</v>
      </c>
      <c r="P23" s="52">
        <v>0</v>
      </c>
      <c r="Q23" s="52" t="s">
        <v>70</v>
      </c>
      <c r="R23" s="52">
        <v>0</v>
      </c>
      <c r="S23" s="52">
        <v>5</v>
      </c>
      <c r="T23" s="52">
        <v>1</v>
      </c>
      <c r="U23" s="52" t="s">
        <v>70</v>
      </c>
      <c r="V23" s="50">
        <f t="shared" si="0"/>
        <v>40.5</v>
      </c>
      <c r="W23" s="49"/>
      <c r="X23" s="49"/>
      <c r="Y23" s="49" t="s">
        <v>77</v>
      </c>
      <c r="Z23" s="49"/>
      <c r="AA23" s="49"/>
      <c r="AB23" s="49"/>
      <c r="AC23" s="49"/>
      <c r="AD23" s="49" t="s">
        <v>115</v>
      </c>
      <c r="AE23" s="49" t="s">
        <v>116</v>
      </c>
      <c r="AF23" s="49"/>
      <c r="AG23" s="49"/>
      <c r="AH23" s="49" t="s">
        <v>134</v>
      </c>
      <c r="AI23" s="49" t="s">
        <v>146</v>
      </c>
      <c r="AK23" s="49" t="s">
        <v>147</v>
      </c>
      <c r="AL23" s="49"/>
      <c r="AM23" s="49" t="s">
        <v>179</v>
      </c>
      <c r="AN23" s="49"/>
      <c r="AO23" t="str">
        <f t="shared" si="1"/>
        <v>Boer, Johan de</v>
      </c>
    </row>
    <row r="24" spans="1:41" ht="12.75">
      <c r="A24" s="9">
        <v>16</v>
      </c>
      <c r="B24" s="11" t="s">
        <v>65</v>
      </c>
      <c r="C24" s="34" t="s">
        <v>53</v>
      </c>
      <c r="D24" s="52">
        <v>5</v>
      </c>
      <c r="E24" s="52">
        <v>0</v>
      </c>
      <c r="F24" s="52">
        <v>5</v>
      </c>
      <c r="G24" s="52">
        <v>1.5</v>
      </c>
      <c r="H24" s="52" t="s">
        <v>70</v>
      </c>
      <c r="I24" s="52">
        <v>4</v>
      </c>
      <c r="J24" s="52">
        <v>5</v>
      </c>
      <c r="K24" s="52">
        <v>2</v>
      </c>
      <c r="L24" s="52">
        <v>1</v>
      </c>
      <c r="M24" s="52">
        <v>5</v>
      </c>
      <c r="N24" s="52">
        <v>5</v>
      </c>
      <c r="O24" s="52">
        <v>0</v>
      </c>
      <c r="P24" s="52">
        <v>4.5</v>
      </c>
      <c r="Q24" s="52">
        <v>0</v>
      </c>
      <c r="R24" s="52">
        <v>0</v>
      </c>
      <c r="S24" s="52" t="s">
        <v>70</v>
      </c>
      <c r="T24" s="52">
        <v>1</v>
      </c>
      <c r="U24" s="52" t="s">
        <v>70</v>
      </c>
      <c r="V24" s="50">
        <f t="shared" si="0"/>
        <v>39</v>
      </c>
      <c r="W24" s="49"/>
      <c r="X24" s="49" t="s">
        <v>79</v>
      </c>
      <c r="Y24" s="49"/>
      <c r="Z24" s="49"/>
      <c r="AA24" s="49"/>
      <c r="AB24" s="49" t="s">
        <v>100</v>
      </c>
      <c r="AC24" s="49"/>
      <c r="AD24" s="49" t="s">
        <v>130</v>
      </c>
      <c r="AE24" s="49" t="s">
        <v>116</v>
      </c>
      <c r="AF24" s="49"/>
      <c r="AG24" s="49"/>
      <c r="AH24" s="49" t="s">
        <v>134</v>
      </c>
      <c r="AI24" s="49" t="s">
        <v>148</v>
      </c>
      <c r="AJ24" s="49" t="s">
        <v>165</v>
      </c>
      <c r="AK24" s="49" t="s">
        <v>155</v>
      </c>
      <c r="AL24" s="49"/>
      <c r="AM24" s="49" t="s">
        <v>177</v>
      </c>
      <c r="AN24" s="49"/>
      <c r="AO24" t="str">
        <f t="shared" si="1"/>
        <v>Sabol, Frantisek</v>
      </c>
    </row>
    <row r="25" spans="1:41" ht="12.75">
      <c r="A25" s="9">
        <v>15</v>
      </c>
      <c r="B25" s="11" t="s">
        <v>18</v>
      </c>
      <c r="C25" s="34" t="s">
        <v>46</v>
      </c>
      <c r="D25" s="52">
        <v>5</v>
      </c>
      <c r="E25" s="52">
        <v>0</v>
      </c>
      <c r="F25" s="52">
        <v>0</v>
      </c>
      <c r="G25" s="52">
        <v>0</v>
      </c>
      <c r="H25" s="52">
        <v>5</v>
      </c>
      <c r="I25" s="52" t="s">
        <v>70</v>
      </c>
      <c r="J25" s="52" t="s">
        <v>70</v>
      </c>
      <c r="K25" s="52">
        <v>4</v>
      </c>
      <c r="L25" s="52">
        <v>3</v>
      </c>
      <c r="M25" s="52">
        <v>5</v>
      </c>
      <c r="N25" s="52">
        <v>5</v>
      </c>
      <c r="O25" s="52" t="s">
        <v>70</v>
      </c>
      <c r="P25" s="52">
        <v>0</v>
      </c>
      <c r="Q25" s="52" t="s">
        <v>70</v>
      </c>
      <c r="R25" s="52">
        <v>0</v>
      </c>
      <c r="S25" s="52">
        <v>5</v>
      </c>
      <c r="T25" s="52">
        <v>5</v>
      </c>
      <c r="U25" s="52" t="s">
        <v>70</v>
      </c>
      <c r="V25" s="50">
        <f t="shared" si="0"/>
        <v>37</v>
      </c>
      <c r="W25" s="49"/>
      <c r="X25" s="49" t="s">
        <v>84</v>
      </c>
      <c r="Y25" s="49" t="s">
        <v>80</v>
      </c>
      <c r="Z25" s="49" t="s">
        <v>98</v>
      </c>
      <c r="AA25" s="49"/>
      <c r="AB25" s="49"/>
      <c r="AC25" s="49"/>
      <c r="AD25" t="s">
        <v>122</v>
      </c>
      <c r="AE25" s="49" t="s">
        <v>123</v>
      </c>
      <c r="AF25" s="49"/>
      <c r="AG25" s="49"/>
      <c r="AH25" s="49"/>
      <c r="AI25" s="49" t="s">
        <v>146</v>
      </c>
      <c r="AJ25" s="49"/>
      <c r="AK25" s="49" t="s">
        <v>163</v>
      </c>
      <c r="AL25" s="49"/>
      <c r="AM25" s="49"/>
      <c r="AN25" s="49"/>
      <c r="AO25" t="str">
        <f t="shared" si="1"/>
        <v>Rothwell, Stephen</v>
      </c>
    </row>
    <row r="26" spans="1:41" ht="12.75">
      <c r="A26" s="9">
        <v>11</v>
      </c>
      <c r="B26" s="11" t="s">
        <v>14</v>
      </c>
      <c r="C26" s="34" t="s">
        <v>46</v>
      </c>
      <c r="D26" s="52">
        <v>0</v>
      </c>
      <c r="E26" s="52">
        <v>0</v>
      </c>
      <c r="F26" s="52">
        <v>0</v>
      </c>
      <c r="G26" s="52">
        <v>0</v>
      </c>
      <c r="H26" s="52">
        <v>3</v>
      </c>
      <c r="I26" s="52">
        <v>0</v>
      </c>
      <c r="J26" s="52">
        <v>5</v>
      </c>
      <c r="K26" s="52">
        <v>2</v>
      </c>
      <c r="L26" s="52">
        <v>1</v>
      </c>
      <c r="M26" s="52">
        <v>5</v>
      </c>
      <c r="N26" s="52">
        <v>4</v>
      </c>
      <c r="O26" s="52">
        <v>0</v>
      </c>
      <c r="P26" s="52">
        <v>0</v>
      </c>
      <c r="Q26" s="52">
        <v>2.5</v>
      </c>
      <c r="R26" s="52">
        <v>5</v>
      </c>
      <c r="S26" s="52">
        <v>5</v>
      </c>
      <c r="T26" s="52">
        <v>3</v>
      </c>
      <c r="U26" s="52" t="s">
        <v>70</v>
      </c>
      <c r="V26" s="50">
        <f t="shared" si="0"/>
        <v>35.5</v>
      </c>
      <c r="W26" s="49" t="s">
        <v>81</v>
      </c>
      <c r="X26" s="49" t="s">
        <v>82</v>
      </c>
      <c r="Y26" s="49" t="s">
        <v>83</v>
      </c>
      <c r="Z26" s="49" t="s">
        <v>102</v>
      </c>
      <c r="AA26" s="49" t="s">
        <v>103</v>
      </c>
      <c r="AB26" s="49" t="s">
        <v>104</v>
      </c>
      <c r="AC26" s="49"/>
      <c r="AD26" s="49" t="s">
        <v>130</v>
      </c>
      <c r="AE26" s="49" t="s">
        <v>116</v>
      </c>
      <c r="AF26" s="49"/>
      <c r="AG26" s="49" t="s">
        <v>142</v>
      </c>
      <c r="AH26" s="49" t="s">
        <v>134</v>
      </c>
      <c r="AI26" s="49" t="s">
        <v>152</v>
      </c>
      <c r="AJ26" s="49" t="s">
        <v>153</v>
      </c>
      <c r="AK26" s="49"/>
      <c r="AL26" s="49"/>
      <c r="AM26" s="49" t="s">
        <v>175</v>
      </c>
      <c r="AN26" s="49"/>
      <c r="AO26" t="str">
        <f t="shared" si="1"/>
        <v>Neef, Wilfried</v>
      </c>
    </row>
    <row r="27" spans="1:41" ht="12.75">
      <c r="A27" s="9">
        <v>10</v>
      </c>
      <c r="B27" s="11" t="s">
        <v>13</v>
      </c>
      <c r="C27" s="34" t="s">
        <v>46</v>
      </c>
      <c r="D27" s="52">
        <v>5</v>
      </c>
      <c r="E27" s="52">
        <v>0</v>
      </c>
      <c r="F27" s="52" t="s">
        <v>70</v>
      </c>
      <c r="G27" s="52">
        <v>0</v>
      </c>
      <c r="H27" s="52">
        <v>3</v>
      </c>
      <c r="I27" s="52">
        <v>3</v>
      </c>
      <c r="J27" s="52">
        <v>1</v>
      </c>
      <c r="K27" s="52">
        <v>5</v>
      </c>
      <c r="L27" s="52">
        <v>1</v>
      </c>
      <c r="M27" s="52">
        <v>5</v>
      </c>
      <c r="N27" s="52">
        <v>3</v>
      </c>
      <c r="O27" s="52" t="s">
        <v>70</v>
      </c>
      <c r="P27" s="52">
        <v>0</v>
      </c>
      <c r="Q27" s="52">
        <v>0</v>
      </c>
      <c r="R27" s="52" t="s">
        <v>70</v>
      </c>
      <c r="S27" s="52">
        <v>2.5</v>
      </c>
      <c r="T27" s="52">
        <v>5</v>
      </c>
      <c r="U27" s="52" t="s">
        <v>70</v>
      </c>
      <c r="V27" s="50">
        <f t="shared" si="0"/>
        <v>33.5</v>
      </c>
      <c r="W27" s="49"/>
      <c r="X27" s="49" t="s">
        <v>78</v>
      </c>
      <c r="Y27" s="49"/>
      <c r="Z27" s="49"/>
      <c r="AA27" s="49" t="s">
        <v>106</v>
      </c>
      <c r="AB27" s="49" t="s">
        <v>93</v>
      </c>
      <c r="AC27" s="49" t="s">
        <v>119</v>
      </c>
      <c r="AD27" s="49"/>
      <c r="AE27" s="49" t="s">
        <v>116</v>
      </c>
      <c r="AF27" s="49"/>
      <c r="AG27" s="49" t="s">
        <v>136</v>
      </c>
      <c r="AH27" s="49"/>
      <c r="AI27" s="49" t="s">
        <v>150</v>
      </c>
      <c r="AJ27" s="49" t="s">
        <v>151</v>
      </c>
      <c r="AK27" s="49"/>
      <c r="AL27" s="49" t="s">
        <v>178</v>
      </c>
      <c r="AM27" s="49"/>
      <c r="AN27" s="49"/>
      <c r="AO27" t="str">
        <f t="shared" si="1"/>
        <v>Muth, Josef</v>
      </c>
    </row>
    <row r="28" spans="1:41" ht="12.75">
      <c r="A28" s="9">
        <v>24</v>
      </c>
      <c r="B28" s="11" t="s">
        <v>24</v>
      </c>
      <c r="C28" s="34" t="s">
        <v>46</v>
      </c>
      <c r="D28" s="52">
        <v>0</v>
      </c>
      <c r="E28" s="52">
        <v>5</v>
      </c>
      <c r="F28" s="52">
        <v>0</v>
      </c>
      <c r="G28" s="52" t="s">
        <v>70</v>
      </c>
      <c r="H28" s="52">
        <v>0</v>
      </c>
      <c r="I28" s="52">
        <v>3</v>
      </c>
      <c r="J28" s="52">
        <v>1</v>
      </c>
      <c r="K28" s="52">
        <v>2</v>
      </c>
      <c r="L28" s="52">
        <v>1</v>
      </c>
      <c r="M28" s="52">
        <v>4</v>
      </c>
      <c r="N28" s="52">
        <v>3</v>
      </c>
      <c r="O28" s="52" t="s">
        <v>70</v>
      </c>
      <c r="P28" s="52">
        <v>1.5</v>
      </c>
      <c r="Q28" s="52">
        <v>0</v>
      </c>
      <c r="R28" s="52" t="s">
        <v>70</v>
      </c>
      <c r="S28" s="52">
        <v>5</v>
      </c>
      <c r="T28" s="52" t="s">
        <v>70</v>
      </c>
      <c r="U28" s="52" t="s">
        <v>70</v>
      </c>
      <c r="V28" s="50">
        <f t="shared" si="0"/>
        <v>25.5</v>
      </c>
      <c r="W28" s="49" t="s">
        <v>81</v>
      </c>
      <c r="X28" s="49"/>
      <c r="Y28" s="49" t="s">
        <v>90</v>
      </c>
      <c r="Z28" s="49"/>
      <c r="AA28" s="49" t="s">
        <v>94</v>
      </c>
      <c r="AB28" s="49" t="s">
        <v>93</v>
      </c>
      <c r="AC28" s="49"/>
      <c r="AD28" s="49" t="s">
        <v>130</v>
      </c>
      <c r="AE28" s="49" t="s">
        <v>131</v>
      </c>
      <c r="AF28" s="65" t="s">
        <v>144</v>
      </c>
      <c r="AG28" s="49" t="s">
        <v>136</v>
      </c>
      <c r="AH28" s="49"/>
      <c r="AI28" s="49"/>
      <c r="AJ28" s="49" t="s">
        <v>82</v>
      </c>
      <c r="AK28" s="49"/>
      <c r="AL28" s="49"/>
      <c r="AM28" s="49"/>
      <c r="AN28" s="49"/>
      <c r="AO28" t="str">
        <f t="shared" si="1"/>
        <v>Thoma, Andreas</v>
      </c>
    </row>
    <row r="29" spans="1:41" ht="12.75">
      <c r="A29" s="9">
        <v>20</v>
      </c>
      <c r="B29" s="11" t="s">
        <v>21</v>
      </c>
      <c r="C29" s="34" t="s">
        <v>46</v>
      </c>
      <c r="D29" s="52">
        <v>0</v>
      </c>
      <c r="E29" s="52">
        <v>0</v>
      </c>
      <c r="F29" s="52">
        <v>0</v>
      </c>
      <c r="G29" s="52">
        <v>3</v>
      </c>
      <c r="H29" s="52" t="s">
        <v>70</v>
      </c>
      <c r="I29" s="52">
        <v>0</v>
      </c>
      <c r="J29" s="52">
        <v>1</v>
      </c>
      <c r="K29" s="52">
        <v>2</v>
      </c>
      <c r="L29" s="52">
        <v>4</v>
      </c>
      <c r="M29" s="52">
        <v>5</v>
      </c>
      <c r="N29" s="52" t="s">
        <v>70</v>
      </c>
      <c r="O29" s="52">
        <v>0</v>
      </c>
      <c r="P29" s="52">
        <v>1.5</v>
      </c>
      <c r="Q29" s="52">
        <v>0</v>
      </c>
      <c r="R29" s="52">
        <v>0</v>
      </c>
      <c r="S29" s="52">
        <v>5</v>
      </c>
      <c r="T29" s="52">
        <v>3</v>
      </c>
      <c r="U29" s="52" t="s">
        <v>70</v>
      </c>
      <c r="V29" s="50">
        <f>SUM(D29:U29)</f>
        <v>24.5</v>
      </c>
      <c r="W29" s="49" t="s">
        <v>87</v>
      </c>
      <c r="X29" s="49" t="s">
        <v>78</v>
      </c>
      <c r="Y29" s="49" t="s">
        <v>88</v>
      </c>
      <c r="Z29" s="49"/>
      <c r="AA29" s="49"/>
      <c r="AB29" s="49" t="s">
        <v>95</v>
      </c>
      <c r="AC29" s="49" t="s">
        <v>125</v>
      </c>
      <c r="AD29" s="49" t="s">
        <v>118</v>
      </c>
      <c r="AE29" s="49" t="s">
        <v>126</v>
      </c>
      <c r="AF29" s="49"/>
      <c r="AG29" s="49"/>
      <c r="AH29" s="49" t="s">
        <v>138</v>
      </c>
      <c r="AI29" s="49"/>
      <c r="AJ29" s="49" t="s">
        <v>131</v>
      </c>
      <c r="AK29" s="49" t="s">
        <v>149</v>
      </c>
      <c r="AL29" s="49"/>
      <c r="AM29" s="49" t="s">
        <v>175</v>
      </c>
      <c r="AN29" s="49"/>
      <c r="AO29" t="str">
        <f t="shared" si="1"/>
        <v>Sieberg, Rolf</v>
      </c>
    </row>
    <row r="30" spans="1:41" ht="12.75">
      <c r="A30" s="9">
        <v>18</v>
      </c>
      <c r="B30" s="11" t="s">
        <v>66</v>
      </c>
      <c r="C30" s="34" t="s">
        <v>46</v>
      </c>
      <c r="D30" s="52">
        <v>0</v>
      </c>
      <c r="E30" s="52">
        <v>5</v>
      </c>
      <c r="F30" s="52">
        <v>0</v>
      </c>
      <c r="G30" s="52">
        <v>0</v>
      </c>
      <c r="H30" s="52">
        <v>0</v>
      </c>
      <c r="I30" s="52">
        <v>0</v>
      </c>
      <c r="J30" s="52">
        <v>1</v>
      </c>
      <c r="K30" s="52">
        <v>4</v>
      </c>
      <c r="L30" s="52">
        <v>5</v>
      </c>
      <c r="M30" s="52">
        <v>5</v>
      </c>
      <c r="N30" s="52" t="s">
        <v>70</v>
      </c>
      <c r="O30" s="52" t="s">
        <v>70</v>
      </c>
      <c r="P30" s="52">
        <v>0</v>
      </c>
      <c r="Q30" s="52">
        <v>2.5</v>
      </c>
      <c r="R30" s="52" t="s">
        <v>70</v>
      </c>
      <c r="S30" s="52" t="s">
        <v>70</v>
      </c>
      <c r="T30" s="52" t="s">
        <v>70</v>
      </c>
      <c r="U30" s="52" t="s">
        <v>70</v>
      </c>
      <c r="V30" s="50">
        <f t="shared" si="0"/>
        <v>22.5</v>
      </c>
      <c r="W30" s="49" t="s">
        <v>85</v>
      </c>
      <c r="X30" s="49"/>
      <c r="Y30" s="49" t="s">
        <v>86</v>
      </c>
      <c r="Z30" s="49" t="s">
        <v>85</v>
      </c>
      <c r="AA30" s="49" t="s">
        <v>94</v>
      </c>
      <c r="AB30" s="49" t="s">
        <v>97</v>
      </c>
      <c r="AC30" s="49" t="s">
        <v>119</v>
      </c>
      <c r="AD30" s="49" t="s">
        <v>124</v>
      </c>
      <c r="AE30" s="49"/>
      <c r="AF30" s="49"/>
      <c r="AG30" s="49"/>
      <c r="AH30" s="49"/>
      <c r="AI30" s="49" t="s">
        <v>156</v>
      </c>
      <c r="AJ30" s="49" t="s">
        <v>154</v>
      </c>
      <c r="AK30" s="49"/>
      <c r="AL30" s="49"/>
      <c r="AM30" s="49"/>
      <c r="AN30" s="49"/>
      <c r="AO30" t="str">
        <f t="shared" si="1"/>
        <v>Schmidt, Peter</v>
      </c>
    </row>
    <row r="31" spans="1:41" ht="12.75">
      <c r="A31" s="9">
        <v>22</v>
      </c>
      <c r="B31" s="11" t="s">
        <v>23</v>
      </c>
      <c r="C31" s="34" t="s">
        <v>46</v>
      </c>
      <c r="D31" s="52" t="s">
        <v>70</v>
      </c>
      <c r="E31" s="52" t="s">
        <v>70</v>
      </c>
      <c r="F31" s="52" t="s">
        <v>70</v>
      </c>
      <c r="G31" s="52" t="s">
        <v>70</v>
      </c>
      <c r="H31" s="52" t="s">
        <v>70</v>
      </c>
      <c r="I31" s="52" t="s">
        <v>70</v>
      </c>
      <c r="J31" s="52">
        <v>1</v>
      </c>
      <c r="K31" s="52">
        <v>4</v>
      </c>
      <c r="L31" s="52">
        <v>0</v>
      </c>
      <c r="M31" s="52">
        <v>4</v>
      </c>
      <c r="N31" s="52" t="s">
        <v>70</v>
      </c>
      <c r="O31" s="52">
        <v>0</v>
      </c>
      <c r="P31" s="52">
        <v>0</v>
      </c>
      <c r="Q31" s="52" t="s">
        <v>70</v>
      </c>
      <c r="R31" s="52" t="s">
        <v>70</v>
      </c>
      <c r="S31" s="52">
        <v>5</v>
      </c>
      <c r="T31" s="52">
        <v>3</v>
      </c>
      <c r="U31" s="52" t="s">
        <v>70</v>
      </c>
      <c r="V31" s="50">
        <f t="shared" si="0"/>
        <v>17</v>
      </c>
      <c r="W31" s="49"/>
      <c r="X31" s="49"/>
      <c r="Y31" s="49"/>
      <c r="Z31" s="49"/>
      <c r="AA31" s="49"/>
      <c r="AB31" s="49"/>
      <c r="AC31" s="49" t="s">
        <v>119</v>
      </c>
      <c r="AD31" s="49" t="s">
        <v>124</v>
      </c>
      <c r="AE31" s="49" t="s">
        <v>121</v>
      </c>
      <c r="AF31" s="49" t="s">
        <v>143</v>
      </c>
      <c r="AG31" s="49"/>
      <c r="AH31" s="49" t="s">
        <v>86</v>
      </c>
      <c r="AI31" s="49"/>
      <c r="AJ31" s="49"/>
      <c r="AK31" s="49"/>
      <c r="AL31" s="49"/>
      <c r="AM31" s="49" t="s">
        <v>174</v>
      </c>
      <c r="AN31" s="49"/>
      <c r="AO31" t="str">
        <f t="shared" si="1"/>
        <v>Speer, Dominik</v>
      </c>
    </row>
    <row r="32" spans="1:41" ht="12.75">
      <c r="A32" s="9">
        <v>7</v>
      </c>
      <c r="B32" s="11" t="s">
        <v>69</v>
      </c>
      <c r="C32" s="34" t="s">
        <v>64</v>
      </c>
      <c r="D32" s="52">
        <v>5</v>
      </c>
      <c r="E32" s="52">
        <v>0</v>
      </c>
      <c r="F32" s="52">
        <v>0</v>
      </c>
      <c r="G32" s="52" t="s">
        <v>70</v>
      </c>
      <c r="H32" s="52">
        <v>0</v>
      </c>
      <c r="I32" s="52">
        <v>0</v>
      </c>
      <c r="J32" s="52">
        <v>1</v>
      </c>
      <c r="K32" s="52">
        <v>3</v>
      </c>
      <c r="L32" s="52">
        <v>0</v>
      </c>
      <c r="M32" s="52">
        <v>5</v>
      </c>
      <c r="N32" s="52">
        <v>0</v>
      </c>
      <c r="O32" s="52" t="s">
        <v>70</v>
      </c>
      <c r="P32" s="52">
        <v>0</v>
      </c>
      <c r="Q32" s="52">
        <v>0</v>
      </c>
      <c r="R32" s="52">
        <v>0</v>
      </c>
      <c r="S32" s="52">
        <v>2.5</v>
      </c>
      <c r="T32" s="52" t="s">
        <v>70</v>
      </c>
      <c r="U32" s="52" t="s">
        <v>70</v>
      </c>
      <c r="V32" s="50">
        <f t="shared" si="0"/>
        <v>16.5</v>
      </c>
      <c r="W32" s="49"/>
      <c r="X32" s="49" t="s">
        <v>79</v>
      </c>
      <c r="Y32" s="49" t="s">
        <v>80</v>
      </c>
      <c r="Z32" s="49"/>
      <c r="AA32" s="49" t="s">
        <v>113</v>
      </c>
      <c r="AB32" s="49" t="s">
        <v>77</v>
      </c>
      <c r="AC32" s="49" t="s">
        <v>119</v>
      </c>
      <c r="AD32" s="49" t="s">
        <v>120</v>
      </c>
      <c r="AE32" s="49" t="s">
        <v>121</v>
      </c>
      <c r="AF32" s="49"/>
      <c r="AG32" s="49" t="s">
        <v>141</v>
      </c>
      <c r="AH32" s="49"/>
      <c r="AI32" s="49" t="s">
        <v>146</v>
      </c>
      <c r="AJ32" s="49" t="s">
        <v>161</v>
      </c>
      <c r="AK32" s="49" t="s">
        <v>164</v>
      </c>
      <c r="AL32" s="49" t="s">
        <v>178</v>
      </c>
      <c r="AM32" s="49"/>
      <c r="AN32" s="49"/>
      <c r="AO32" t="str">
        <f t="shared" si="1"/>
        <v>Kalinin, Andrey</v>
      </c>
    </row>
    <row r="33" spans="1:41" ht="12.75">
      <c r="A33" s="9">
        <v>30</v>
      </c>
      <c r="B33" s="11" t="s">
        <v>72</v>
      </c>
      <c r="C33" s="34" t="s">
        <v>46</v>
      </c>
      <c r="D33" s="52">
        <v>0</v>
      </c>
      <c r="E33" s="52">
        <v>0</v>
      </c>
      <c r="F33" s="52">
        <v>0</v>
      </c>
      <c r="G33" s="52">
        <v>0</v>
      </c>
      <c r="H33" s="52" t="s">
        <v>70</v>
      </c>
      <c r="I33" s="52">
        <v>1</v>
      </c>
      <c r="J33" s="52">
        <v>1</v>
      </c>
      <c r="K33" s="52">
        <v>2</v>
      </c>
      <c r="L33" s="52">
        <v>1</v>
      </c>
      <c r="M33" s="52">
        <v>0</v>
      </c>
      <c r="N33" s="52" t="s">
        <v>70</v>
      </c>
      <c r="O33" s="52" t="s">
        <v>70</v>
      </c>
      <c r="P33" s="52">
        <v>0</v>
      </c>
      <c r="Q33" s="52" t="s">
        <v>70</v>
      </c>
      <c r="R33" s="52" t="s">
        <v>70</v>
      </c>
      <c r="S33" s="52" t="s">
        <v>70</v>
      </c>
      <c r="T33" s="52">
        <v>1</v>
      </c>
      <c r="U33" s="52" t="s">
        <v>70</v>
      </c>
      <c r="V33" s="50">
        <f>SUM(D33:U33)</f>
        <v>6</v>
      </c>
      <c r="W33" s="49" t="s">
        <v>86</v>
      </c>
      <c r="X33" s="49" t="s">
        <v>89</v>
      </c>
      <c r="Y33" s="49" t="s">
        <v>83</v>
      </c>
      <c r="Z33" s="49" t="s">
        <v>85</v>
      </c>
      <c r="AA33" s="49"/>
      <c r="AB33" s="49"/>
      <c r="AC33" s="49" t="s">
        <v>119</v>
      </c>
      <c r="AD33" s="49" t="s">
        <v>118</v>
      </c>
      <c r="AE33" s="49" t="s">
        <v>128</v>
      </c>
      <c r="AF33" s="49" t="s">
        <v>145</v>
      </c>
      <c r="AG33" s="49"/>
      <c r="AH33" s="49"/>
      <c r="AI33" s="49" t="s">
        <v>167</v>
      </c>
      <c r="AJ33" s="49"/>
      <c r="AK33" s="49"/>
      <c r="AL33" s="49"/>
      <c r="AM33" s="49" t="s">
        <v>176</v>
      </c>
      <c r="AN33" s="49"/>
      <c r="AO33" t="str">
        <f>B33</f>
        <v>Stremmer, Dieter</v>
      </c>
    </row>
    <row r="34" spans="4:22" ht="12.75">
      <c r="D34" s="53">
        <f aca="true" t="shared" si="2" ref="D34:V34">AVERAGEA(D4:D33)</f>
        <v>4</v>
      </c>
      <c r="E34" s="53">
        <f t="shared" si="2"/>
        <v>3.1666666666666665</v>
      </c>
      <c r="F34" s="53">
        <f t="shared" si="2"/>
        <v>2.1666666666666665</v>
      </c>
      <c r="G34" s="53">
        <f t="shared" si="2"/>
        <v>1.7666666666666666</v>
      </c>
      <c r="H34" s="53">
        <f t="shared" si="2"/>
        <v>2.6166666666666667</v>
      </c>
      <c r="I34" s="53">
        <f t="shared" si="2"/>
        <v>2.7333333333333334</v>
      </c>
      <c r="J34" s="53">
        <f t="shared" si="2"/>
        <v>2.433333333333333</v>
      </c>
      <c r="K34" s="53">
        <f t="shared" si="2"/>
        <v>4.033333333333333</v>
      </c>
      <c r="L34" s="53">
        <f t="shared" si="2"/>
        <v>3.2666666666666666</v>
      </c>
      <c r="M34" s="53">
        <f t="shared" si="2"/>
        <v>4.766666666666667</v>
      </c>
      <c r="N34" s="53">
        <f t="shared" si="2"/>
        <v>3.433333333333333</v>
      </c>
      <c r="O34" s="53">
        <f t="shared" si="2"/>
        <v>0.8333333333333334</v>
      </c>
      <c r="P34" s="53">
        <f t="shared" si="2"/>
        <v>1.75</v>
      </c>
      <c r="Q34" s="53">
        <f t="shared" si="2"/>
        <v>1.4833333333333334</v>
      </c>
      <c r="R34" s="53">
        <f t="shared" si="2"/>
        <v>0.5</v>
      </c>
      <c r="S34" s="53">
        <f t="shared" si="2"/>
        <v>3.9166666666666665</v>
      </c>
      <c r="T34" s="53">
        <f t="shared" si="2"/>
        <v>3.2333333333333334</v>
      </c>
      <c r="U34" s="53">
        <f t="shared" si="2"/>
        <v>1.3333333333333333</v>
      </c>
      <c r="V34" s="53">
        <f t="shared" si="2"/>
        <v>47.43333333333333</v>
      </c>
    </row>
    <row r="36" spans="4:23" ht="12.75">
      <c r="D36" s="52" t="s">
        <v>57</v>
      </c>
      <c r="W36" s="58" t="s">
        <v>58</v>
      </c>
    </row>
    <row r="37" ht="12.75">
      <c r="W37" t="s">
        <v>73</v>
      </c>
    </row>
  </sheetData>
  <printOptions gridLines="1"/>
  <pageMargins left="0.75" right="0.75" top="1" bottom="1" header="0.5" footer="0.5"/>
  <pageSetup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Internal</dc:creator>
  <cp:keywords/>
  <dc:description/>
  <cp:lastModifiedBy>Axel</cp:lastModifiedBy>
  <cp:lastPrinted>2008-04-13T11:39:17Z</cp:lastPrinted>
  <dcterms:created xsi:type="dcterms:W3CDTF">2006-09-22T17:26:17Z</dcterms:created>
  <dcterms:modified xsi:type="dcterms:W3CDTF">2008-04-13T17:32:33Z</dcterms:modified>
  <cp:category/>
  <cp:version/>
  <cp:contentType/>
  <cp:contentStatus/>
</cp:coreProperties>
</file>