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Blad1" sheetId="1" r:id="rId1"/>
  </sheets>
  <definedNames>
    <definedName name="_xlnm.Print_Area" localSheetId="0">'Blad1'!$A$1:$R$109</definedName>
    <definedName name="_xlnm.Print_Titles" localSheetId="0">'Blad1'!$1:$7</definedName>
  </definedNames>
  <calcPr fullCalcOnLoad="1"/>
</workbook>
</file>

<file path=xl/sharedStrings.xml><?xml version="1.0" encoding="utf-8"?>
<sst xmlns="http://schemas.openxmlformats.org/spreadsheetml/2006/main" count="192" uniqueCount="134">
  <si>
    <t>H#</t>
  </si>
  <si>
    <t>S#</t>
  </si>
  <si>
    <t>ISRAEL</t>
  </si>
  <si>
    <t>ISR</t>
  </si>
  <si>
    <t>Ram Soffer</t>
  </si>
  <si>
    <t>GERMANY</t>
  </si>
  <si>
    <t>Michael Pfannkuche</t>
  </si>
  <si>
    <t>GER</t>
  </si>
  <si>
    <t>Boris Tummes</t>
  </si>
  <si>
    <t>GREAT BRITAIN</t>
  </si>
  <si>
    <t>Jonathan Mestel</t>
  </si>
  <si>
    <t>GBR</t>
  </si>
  <si>
    <t>RUSSIA</t>
  </si>
  <si>
    <t>RUS</t>
  </si>
  <si>
    <t>FINLAND</t>
  </si>
  <si>
    <t>FIN</t>
  </si>
  <si>
    <t>Jorma Paavilainen</t>
  </si>
  <si>
    <t>SWITZERLAND</t>
  </si>
  <si>
    <t>Thomas Maeder</t>
  </si>
  <si>
    <t>NETHERLANDS</t>
  </si>
  <si>
    <t>Peter van den Heuvel</t>
  </si>
  <si>
    <t>Dolf Wissmann</t>
  </si>
  <si>
    <t>Hans Uitenbroek</t>
  </si>
  <si>
    <t>UKRAINE</t>
  </si>
  <si>
    <t>UKR</t>
  </si>
  <si>
    <t>SLOVENIA</t>
  </si>
  <si>
    <t>SLO</t>
  </si>
  <si>
    <t>Marko Klasinc</t>
  </si>
  <si>
    <t>POLAND</t>
  </si>
  <si>
    <t>POL</t>
  </si>
  <si>
    <t>Piotr Murdzia</t>
  </si>
  <si>
    <t>SLOVAKIA</t>
  </si>
  <si>
    <t>SVK</t>
  </si>
  <si>
    <t>BELGIUM</t>
  </si>
  <si>
    <t>BEL</t>
  </si>
  <si>
    <t>FRA</t>
  </si>
  <si>
    <t>Michel Caillaud</t>
  </si>
  <si>
    <t>INDIVIDUAL SOLVERS</t>
  </si>
  <si>
    <t>Tadashi Wakashima</t>
  </si>
  <si>
    <t>JAP</t>
  </si>
  <si>
    <t>GEO</t>
  </si>
  <si>
    <t>#2</t>
  </si>
  <si>
    <t>#3</t>
  </si>
  <si>
    <t>#n</t>
  </si>
  <si>
    <t>Ofer Comay</t>
  </si>
  <si>
    <t>Andrey Selivanov</t>
  </si>
  <si>
    <t>Harri Hurme</t>
  </si>
  <si>
    <t>Valery Kopyl</t>
  </si>
  <si>
    <t>Bogusz Piliczewski</t>
  </si>
  <si>
    <t>ROMANIA</t>
  </si>
  <si>
    <t>ROM</t>
  </si>
  <si>
    <t>No.</t>
  </si>
  <si>
    <t>SWI</t>
  </si>
  <si>
    <t>Zbigniew Szczep</t>
  </si>
  <si>
    <t>Marcel Van Herck</t>
  </si>
  <si>
    <t>Marjan Kovacevic</t>
  </si>
  <si>
    <t>Colin McNab</t>
  </si>
  <si>
    <t>Valery Semenenko</t>
  </si>
  <si>
    <t>GRE</t>
  </si>
  <si>
    <t>Alexandr Azhusin</t>
  </si>
  <si>
    <t>Vlaicu Crisan</t>
  </si>
  <si>
    <t>Eric Huber</t>
  </si>
  <si>
    <t>Eddy Van Beers</t>
  </si>
  <si>
    <t>Mark Erenburg</t>
  </si>
  <si>
    <t>Kari Karhunen</t>
  </si>
  <si>
    <t>Endgames</t>
  </si>
  <si>
    <t>John Nunn</t>
  </si>
  <si>
    <t>Kostas Prentos</t>
  </si>
  <si>
    <t>Nikos Mendrinos</t>
  </si>
  <si>
    <t>-</t>
  </si>
  <si>
    <t>CZECH REPUBLIC</t>
  </si>
  <si>
    <t>Milan Petras</t>
  </si>
  <si>
    <t>Jacek Stopa</t>
  </si>
  <si>
    <t>Dirk Borst</t>
  </si>
  <si>
    <t>Milan Svrcek</t>
  </si>
  <si>
    <t>Roland Baier</t>
  </si>
  <si>
    <t>Arno Zude</t>
  </si>
  <si>
    <t>Boris Ostruh</t>
  </si>
  <si>
    <t>LITHUANIA</t>
  </si>
  <si>
    <t>Vilimantus Satkus</t>
  </si>
  <si>
    <t>LIT</t>
  </si>
  <si>
    <t>Dummy Litjhuania</t>
  </si>
  <si>
    <t>Dummy Czech Republic</t>
  </si>
  <si>
    <t>Andy Ooms</t>
  </si>
  <si>
    <t>Dinu-Ioan Nicula</t>
  </si>
  <si>
    <t>CZE</t>
  </si>
  <si>
    <t>GREECE</t>
  </si>
  <si>
    <t>NETHERLANDS-2</t>
  </si>
  <si>
    <t>Aleksandr Mukoseev</t>
  </si>
  <si>
    <t>Jacques Rotenberg</t>
  </si>
  <si>
    <t>Ioannis Garoufalidis</t>
  </si>
  <si>
    <t>Harry Fougiaxis</t>
  </si>
  <si>
    <t>David Friedgood</t>
  </si>
  <si>
    <t>Viktor Melnichenko</t>
  </si>
  <si>
    <t>Aleksandr Semenenko</t>
  </si>
  <si>
    <t>BELARUS</t>
  </si>
  <si>
    <t>BLR</t>
  </si>
  <si>
    <t>Aleksandr Mikholap</t>
  </si>
  <si>
    <t>Aleksandr Bulavka</t>
  </si>
  <si>
    <t>Mikalai Sihnevich</t>
  </si>
  <si>
    <t>Peter Gvozdják</t>
  </si>
  <si>
    <t>Marek Kolcák</t>
  </si>
  <si>
    <t>L'ubomir Sirán</t>
  </si>
  <si>
    <t>Volker Gülke</t>
  </si>
  <si>
    <t>Martin Hoffmann</t>
  </si>
  <si>
    <t>Dummy Slovenia</t>
  </si>
  <si>
    <t>Delia Monica Duca</t>
  </si>
  <si>
    <t>Margus Sööt</t>
  </si>
  <si>
    <t>EST</t>
  </si>
  <si>
    <t>LATVIA</t>
  </si>
  <si>
    <t>Ilja Ketris</t>
  </si>
  <si>
    <t>Andrey Kalinin</t>
  </si>
  <si>
    <t>Dummy Latvia</t>
  </si>
  <si>
    <t>Vidmantas Satkus</t>
  </si>
  <si>
    <t>Johan de Boer</t>
  </si>
  <si>
    <t>Joost de Heer</t>
  </si>
  <si>
    <t>NLD</t>
  </si>
  <si>
    <t>SERBIA</t>
  </si>
  <si>
    <t>SRB</t>
  </si>
  <si>
    <t>Michal Dragoun</t>
  </si>
  <si>
    <t>FRANCE</t>
  </si>
  <si>
    <t>Pascal Wassong</t>
  </si>
  <si>
    <t>Joose Norri</t>
  </si>
  <si>
    <t>Dummy France</t>
  </si>
  <si>
    <t>Miodrag Mladenovic</t>
  </si>
  <si>
    <t>Bojan Vuckovic</t>
  </si>
  <si>
    <t>Vladimir Podinic</t>
  </si>
  <si>
    <t>Dzhemal Makhatadze</t>
  </si>
  <si>
    <t>Ward Stoffelen, director</t>
  </si>
  <si>
    <t>LVA</t>
  </si>
  <si>
    <r>
      <t xml:space="preserve">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30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World Chess Solving Championship,  Wageningen, 2006</t>
    </r>
  </si>
  <si>
    <r>
      <t>Wageningen,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0"/>
      </rPr>
      <t xml:space="preserve"> August, 2006</t>
    </r>
  </si>
  <si>
    <t>SOLVER</t>
  </si>
  <si>
    <r>
      <t>Final standings, 2</t>
    </r>
    <r>
      <rPr>
        <b/>
        <vertAlign val="superscript"/>
        <sz val="14"/>
        <rFont val="Arial"/>
        <family val="2"/>
      </rPr>
      <t>nd</t>
    </r>
    <r>
      <rPr>
        <b/>
        <sz val="14"/>
        <rFont val="Arial"/>
        <family val="2"/>
      </rPr>
      <t xml:space="preserve"> August, 2006</t>
    </r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</si>
</sst>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l&quot;\ #,##0;\-&quot;fl&quot;\ #,##0"/>
    <numFmt numFmtId="171" formatCode="&quot;fl&quot;\ #,##0;[Red]\-&quot;fl&quot;\ #,##0"/>
    <numFmt numFmtId="172" formatCode="&quot;fl&quot;\ #,##0.00;\-&quot;fl&quot;\ #,##0.00"/>
    <numFmt numFmtId="173" formatCode="&quot;fl&quot;\ #,##0.00;[Red]\-&quot;fl&quot;\ #,##0.00"/>
    <numFmt numFmtId="174" formatCode="_-&quot;fl&quot;\ * #,##0_-;\-&quot;fl&quot;\ * #,##0_-;_-&quot;fl&quot;\ * &quot;-&quot;_-;_-@_-"/>
    <numFmt numFmtId="175" formatCode="_-* #,##0_-;\-* #,##0_-;_-* &quot;-&quot;_-;_-@_-"/>
    <numFmt numFmtId="176" formatCode="_-&quot;fl&quot;\ * #,##0.00_-;\-&quot;fl&quot;\ * #,##0.00_-;_-&quot;fl&quot;\ * &quot;-&quot;??_-;_-@_-"/>
    <numFmt numFmtId="177" formatCode="_-* #,##0.00_-;\-* #,##0.00_-;_-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3" xfId="0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2" borderId="16" xfId="0" applyFont="1" applyFill="1" applyBorder="1" applyAlignment="1">
      <alignment horizontal="right"/>
    </xf>
    <xf numFmtId="0" fontId="5" fillId="2" borderId="1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16" xfId="0" applyFont="1" applyFill="1" applyBorder="1" applyAlignment="1" quotePrefix="1">
      <alignment horizontal="right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4" xfId="0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right"/>
    </xf>
    <xf numFmtId="0" fontId="4" fillId="0" borderId="16" xfId="0" applyFont="1" applyBorder="1" applyAlignment="1" quotePrefix="1">
      <alignment horizontal="right"/>
    </xf>
    <xf numFmtId="0" fontId="4" fillId="0" borderId="19" xfId="0" applyFont="1" applyBorder="1" applyAlignment="1">
      <alignment/>
    </xf>
    <xf numFmtId="0" fontId="5" fillId="2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2" fontId="5" fillId="2" borderId="21" xfId="0" applyNumberFormat="1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4" fillId="0" borderId="23" xfId="0" applyFont="1" applyFill="1" applyBorder="1" applyAlignment="1" quotePrefix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8E8E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"/>
  <sheetViews>
    <sheetView tabSelected="1" workbookViewId="0" topLeftCell="A1">
      <pane ySplit="7" topLeftCell="BM8" activePane="bottomLeft" state="frozen"/>
      <selection pane="topLeft" activeCell="A1" sqref="A1"/>
      <selection pane="bottomLeft" activeCell="U10" sqref="U10"/>
    </sheetView>
  </sheetViews>
  <sheetFormatPr defaultColWidth="9.140625" defaultRowHeight="12.75"/>
  <cols>
    <col min="1" max="1" width="3.8515625" style="0" customWidth="1"/>
    <col min="2" max="2" width="3.421875" style="0" hidden="1" customWidth="1"/>
    <col min="3" max="3" width="18.00390625" style="0" customWidth="1"/>
    <col min="4" max="4" width="7.8515625" style="2" customWidth="1"/>
    <col min="5" max="5" width="5.28125" style="3" customWidth="1"/>
    <col min="6" max="6" width="4.28125" style="2" customWidth="1"/>
    <col min="7" max="7" width="5.28125" style="3" customWidth="1"/>
    <col min="8" max="8" width="4.28125" style="2" customWidth="1"/>
    <col min="9" max="9" width="5.28125" style="3" customWidth="1"/>
    <col min="10" max="10" width="4.28125" style="2" customWidth="1"/>
    <col min="11" max="11" width="5.28125" style="3" customWidth="1"/>
    <col min="12" max="12" width="4.28125" style="2" customWidth="1"/>
    <col min="13" max="13" width="5.28125" style="3" customWidth="1"/>
    <col min="14" max="14" width="4.28125" style="2" customWidth="1"/>
    <col min="15" max="15" width="5.28125" style="3" customWidth="1"/>
    <col min="16" max="16" width="4.28125" style="2" customWidth="1"/>
    <col min="17" max="17" width="6.28125" style="3" customWidth="1"/>
    <col min="18" max="18" width="5.7109375" style="2" customWidth="1"/>
    <col min="23" max="23" width="20.421875" style="0" bestFit="1" customWidth="1"/>
  </cols>
  <sheetData>
    <row r="1" spans="1:17" ht="42" customHeight="1">
      <c r="A1" s="8"/>
      <c r="C1" s="12" t="s">
        <v>130</v>
      </c>
      <c r="D1" s="9"/>
      <c r="E1" s="10"/>
      <c r="F1" s="9"/>
      <c r="G1" s="10"/>
      <c r="H1" s="9"/>
      <c r="I1" s="10"/>
      <c r="J1" s="9"/>
      <c r="K1" s="10"/>
      <c r="L1" s="9"/>
      <c r="M1" s="10"/>
      <c r="N1" s="9"/>
      <c r="O1" s="10"/>
      <c r="P1" s="9"/>
      <c r="Q1" s="10"/>
    </row>
    <row r="2" spans="1:17" ht="18" customHeight="1">
      <c r="A2" s="53"/>
      <c r="C2" s="100" t="s">
        <v>133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8" ht="12.75">
      <c r="A3" s="6"/>
      <c r="B3" s="6"/>
      <c r="C3" s="13"/>
      <c r="D3" s="20"/>
      <c r="E3" s="19"/>
      <c r="F3" s="59"/>
      <c r="G3" s="19"/>
      <c r="H3" s="59"/>
      <c r="I3" s="19"/>
      <c r="J3" s="59"/>
      <c r="K3" s="19"/>
      <c r="L3" s="59"/>
      <c r="M3" s="19"/>
      <c r="N3" s="59"/>
      <c r="O3" s="19"/>
      <c r="P3" s="59"/>
      <c r="Q3" s="15"/>
      <c r="R3" s="30"/>
    </row>
    <row r="4" spans="1:26" ht="12.75">
      <c r="A4" s="11" t="s">
        <v>51</v>
      </c>
      <c r="B4" s="11" t="s">
        <v>51</v>
      </c>
      <c r="C4" s="14" t="s">
        <v>132</v>
      </c>
      <c r="D4" s="21"/>
      <c r="E4" s="98" t="s">
        <v>41</v>
      </c>
      <c r="F4" s="99"/>
      <c r="G4" s="98" t="s">
        <v>42</v>
      </c>
      <c r="H4" s="99"/>
      <c r="I4" s="98" t="s">
        <v>65</v>
      </c>
      <c r="J4" s="99"/>
      <c r="K4" s="98" t="s">
        <v>0</v>
      </c>
      <c r="L4" s="99"/>
      <c r="M4" s="98" t="s">
        <v>43</v>
      </c>
      <c r="N4" s="99"/>
      <c r="O4" s="98" t="s">
        <v>1</v>
      </c>
      <c r="P4" s="99"/>
      <c r="Q4" s="16"/>
      <c r="R4" s="31"/>
      <c r="Z4" s="75"/>
    </row>
    <row r="5" spans="1:18" ht="12.75">
      <c r="A5" s="11"/>
      <c r="B5" s="11"/>
      <c r="C5" s="14"/>
      <c r="D5" s="18"/>
      <c r="E5" s="16"/>
      <c r="F5" s="60"/>
      <c r="G5" s="16"/>
      <c r="H5" s="60"/>
      <c r="I5" s="16"/>
      <c r="J5" s="60"/>
      <c r="K5" s="16"/>
      <c r="L5" s="60"/>
      <c r="M5" s="16"/>
      <c r="N5" s="60"/>
      <c r="O5" s="16"/>
      <c r="P5" s="17"/>
      <c r="Q5" s="16"/>
      <c r="R5" s="31"/>
    </row>
    <row r="6" spans="1:18" s="4" customFormat="1" ht="12">
      <c r="A6" s="22"/>
      <c r="B6" s="22"/>
      <c r="C6" s="23"/>
      <c r="D6" s="24"/>
      <c r="E6" s="25">
        <v>15</v>
      </c>
      <c r="F6" s="61">
        <v>20</v>
      </c>
      <c r="G6" s="25">
        <v>15</v>
      </c>
      <c r="H6" s="61">
        <v>60</v>
      </c>
      <c r="I6" s="25">
        <v>15</v>
      </c>
      <c r="J6" s="61">
        <v>100</v>
      </c>
      <c r="K6" s="25">
        <v>15</v>
      </c>
      <c r="L6" s="61">
        <v>50</v>
      </c>
      <c r="M6" s="25">
        <v>15</v>
      </c>
      <c r="N6" s="61">
        <v>80</v>
      </c>
      <c r="O6" s="25">
        <v>15</v>
      </c>
      <c r="P6" s="61">
        <v>50</v>
      </c>
      <c r="Q6" s="25">
        <v>90</v>
      </c>
      <c r="R6" s="32">
        <v>360</v>
      </c>
    </row>
    <row r="7" spans="1:18" s="4" customFormat="1" ht="12">
      <c r="A7" s="26"/>
      <c r="B7" s="26"/>
      <c r="C7" s="27"/>
      <c r="D7" s="28"/>
      <c r="E7" s="29"/>
      <c r="F7" s="62"/>
      <c r="G7" s="29"/>
      <c r="H7" s="62"/>
      <c r="I7" s="29"/>
      <c r="J7" s="62"/>
      <c r="K7" s="29"/>
      <c r="L7" s="62"/>
      <c r="M7" s="29"/>
      <c r="N7" s="62"/>
      <c r="O7" s="29"/>
      <c r="P7" s="62"/>
      <c r="Q7" s="29"/>
      <c r="R7" s="33"/>
    </row>
    <row r="8" spans="1:18" ht="12.75">
      <c r="A8" s="7"/>
      <c r="B8" s="7"/>
      <c r="C8" s="73"/>
      <c r="D8" s="17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31"/>
    </row>
    <row r="9" spans="1:23" s="38" customFormat="1" ht="12">
      <c r="A9" s="46">
        <v>1</v>
      </c>
      <c r="B9" s="40"/>
      <c r="C9" s="48" t="s">
        <v>30</v>
      </c>
      <c r="D9" s="42" t="s">
        <v>29</v>
      </c>
      <c r="E9" s="43">
        <v>15</v>
      </c>
      <c r="F9" s="42">
        <v>20</v>
      </c>
      <c r="G9" s="43">
        <v>10</v>
      </c>
      <c r="H9" s="42">
        <v>60</v>
      </c>
      <c r="I9" s="43">
        <v>10</v>
      </c>
      <c r="J9" s="42">
        <v>100</v>
      </c>
      <c r="K9" s="43">
        <v>15</v>
      </c>
      <c r="L9" s="42">
        <v>44</v>
      </c>
      <c r="M9" s="43">
        <v>15</v>
      </c>
      <c r="N9" s="42">
        <v>41</v>
      </c>
      <c r="O9" s="43">
        <v>13.75</v>
      </c>
      <c r="P9" s="42">
        <v>50</v>
      </c>
      <c r="Q9" s="43">
        <f aca="true" t="shared" si="0" ref="Q9:Q24">SUM(E9+G9+I9+K9+M9+O9)</f>
        <v>78.75</v>
      </c>
      <c r="R9" s="44">
        <f aca="true" t="shared" si="1" ref="R9:R24">SUM(F9+H9+J9+L9+N9+P9)</f>
        <v>315</v>
      </c>
      <c r="U9" s="45"/>
      <c r="V9" s="45"/>
      <c r="W9" s="64"/>
    </row>
    <row r="10" spans="1:23" s="45" customFormat="1" ht="12">
      <c r="A10" s="39">
        <v>2</v>
      </c>
      <c r="B10" s="40"/>
      <c r="C10" s="48" t="s">
        <v>16</v>
      </c>
      <c r="D10" s="42" t="s">
        <v>15</v>
      </c>
      <c r="E10" s="43">
        <v>15</v>
      </c>
      <c r="F10" s="42">
        <v>20</v>
      </c>
      <c r="G10" s="43">
        <v>12.75</v>
      </c>
      <c r="H10" s="42">
        <v>60</v>
      </c>
      <c r="I10" s="43">
        <f>6</f>
        <v>6</v>
      </c>
      <c r="J10" s="42">
        <v>100</v>
      </c>
      <c r="K10" s="43">
        <v>15</v>
      </c>
      <c r="L10" s="42">
        <v>47</v>
      </c>
      <c r="M10" s="43">
        <v>13</v>
      </c>
      <c r="N10" s="42">
        <v>80</v>
      </c>
      <c r="O10" s="43">
        <v>15</v>
      </c>
      <c r="P10" s="42">
        <v>50</v>
      </c>
      <c r="Q10" s="43">
        <f t="shared" si="0"/>
        <v>76.75</v>
      </c>
      <c r="R10" s="44">
        <f t="shared" si="1"/>
        <v>357</v>
      </c>
      <c r="S10" s="38"/>
      <c r="T10" s="38"/>
      <c r="W10" s="41"/>
    </row>
    <row r="11" spans="1:23" s="45" customFormat="1" ht="12">
      <c r="A11" s="46">
        <v>3</v>
      </c>
      <c r="B11" s="40"/>
      <c r="C11" s="48" t="s">
        <v>66</v>
      </c>
      <c r="D11" s="42" t="s">
        <v>11</v>
      </c>
      <c r="E11" s="43">
        <v>5</v>
      </c>
      <c r="F11" s="42">
        <v>20</v>
      </c>
      <c r="G11" s="43">
        <v>14.25</v>
      </c>
      <c r="H11" s="42">
        <v>60</v>
      </c>
      <c r="I11" s="43">
        <v>10</v>
      </c>
      <c r="J11" s="42">
        <v>73</v>
      </c>
      <c r="K11" s="43">
        <v>15</v>
      </c>
      <c r="L11" s="42">
        <v>24</v>
      </c>
      <c r="M11" s="43">
        <v>15</v>
      </c>
      <c r="N11" s="42">
        <v>45</v>
      </c>
      <c r="O11" s="43">
        <v>13.75</v>
      </c>
      <c r="P11" s="42">
        <v>50</v>
      </c>
      <c r="Q11" s="43">
        <f t="shared" si="0"/>
        <v>73</v>
      </c>
      <c r="R11" s="44">
        <f t="shared" si="1"/>
        <v>272</v>
      </c>
      <c r="S11" s="38"/>
      <c r="T11" s="38"/>
      <c r="W11" s="41"/>
    </row>
    <row r="12" spans="1:23" s="45" customFormat="1" ht="12">
      <c r="A12" s="39">
        <v>4</v>
      </c>
      <c r="B12" s="40"/>
      <c r="C12" s="48" t="s">
        <v>76</v>
      </c>
      <c r="D12" s="42" t="s">
        <v>7</v>
      </c>
      <c r="E12" s="43">
        <v>15</v>
      </c>
      <c r="F12" s="42">
        <v>18</v>
      </c>
      <c r="G12" s="43">
        <v>10</v>
      </c>
      <c r="H12" s="42">
        <v>60</v>
      </c>
      <c r="I12" s="43">
        <f>13</f>
        <v>13</v>
      </c>
      <c r="J12" s="42">
        <v>100</v>
      </c>
      <c r="K12" s="43">
        <v>15</v>
      </c>
      <c r="L12" s="42">
        <v>41</v>
      </c>
      <c r="M12" s="43">
        <v>10</v>
      </c>
      <c r="N12" s="42">
        <v>80</v>
      </c>
      <c r="O12" s="43">
        <v>10</v>
      </c>
      <c r="P12" s="42">
        <v>50</v>
      </c>
      <c r="Q12" s="43">
        <f t="shared" si="0"/>
        <v>73</v>
      </c>
      <c r="R12" s="44">
        <f t="shared" si="1"/>
        <v>349</v>
      </c>
      <c r="S12" s="38"/>
      <c r="T12" s="38"/>
      <c r="W12" s="48"/>
    </row>
    <row r="13" spans="1:23" s="38" customFormat="1" ht="12">
      <c r="A13" s="46">
        <v>5</v>
      </c>
      <c r="B13" s="40"/>
      <c r="C13" s="48" t="s">
        <v>126</v>
      </c>
      <c r="D13" s="42" t="s">
        <v>118</v>
      </c>
      <c r="E13" s="43">
        <v>10</v>
      </c>
      <c r="F13" s="42">
        <v>20</v>
      </c>
      <c r="G13" s="43">
        <v>14.25</v>
      </c>
      <c r="H13" s="42">
        <v>58</v>
      </c>
      <c r="I13" s="43">
        <v>10</v>
      </c>
      <c r="J13" s="42">
        <v>100</v>
      </c>
      <c r="K13" s="43">
        <v>10</v>
      </c>
      <c r="L13" s="42">
        <v>50</v>
      </c>
      <c r="M13" s="43">
        <v>10</v>
      </c>
      <c r="N13" s="42">
        <v>80</v>
      </c>
      <c r="O13" s="43">
        <v>12.5</v>
      </c>
      <c r="P13" s="42">
        <v>50</v>
      </c>
      <c r="Q13" s="43">
        <f t="shared" si="0"/>
        <v>66.75</v>
      </c>
      <c r="R13" s="44">
        <f t="shared" si="1"/>
        <v>358</v>
      </c>
      <c r="U13" s="45"/>
      <c r="V13" s="45"/>
      <c r="W13" s="64"/>
    </row>
    <row r="14" spans="1:23" s="45" customFormat="1" ht="12">
      <c r="A14" s="39">
        <v>6</v>
      </c>
      <c r="B14" s="40"/>
      <c r="C14" s="48" t="s">
        <v>72</v>
      </c>
      <c r="D14" s="42" t="s">
        <v>29</v>
      </c>
      <c r="E14" s="43">
        <v>15</v>
      </c>
      <c r="F14" s="42">
        <v>20</v>
      </c>
      <c r="G14" s="43">
        <v>10</v>
      </c>
      <c r="H14" s="42">
        <v>60</v>
      </c>
      <c r="I14" s="43">
        <v>10</v>
      </c>
      <c r="J14" s="42">
        <v>100</v>
      </c>
      <c r="K14" s="43">
        <v>10</v>
      </c>
      <c r="L14" s="42">
        <v>50</v>
      </c>
      <c r="M14" s="43">
        <v>10</v>
      </c>
      <c r="N14" s="42">
        <v>80</v>
      </c>
      <c r="O14" s="43">
        <v>10</v>
      </c>
      <c r="P14" s="42">
        <v>50</v>
      </c>
      <c r="Q14" s="43">
        <f t="shared" si="0"/>
        <v>65</v>
      </c>
      <c r="R14" s="44">
        <f t="shared" si="1"/>
        <v>360</v>
      </c>
      <c r="S14" s="38"/>
      <c r="T14" s="38"/>
      <c r="W14" s="41"/>
    </row>
    <row r="15" spans="1:23" s="45" customFormat="1" ht="12">
      <c r="A15" s="46">
        <v>7</v>
      </c>
      <c r="B15" s="40"/>
      <c r="C15" s="48" t="s">
        <v>124</v>
      </c>
      <c r="D15" s="42" t="s">
        <v>118</v>
      </c>
      <c r="E15" s="43">
        <v>15</v>
      </c>
      <c r="F15" s="42">
        <v>15</v>
      </c>
      <c r="G15" s="43">
        <v>10</v>
      </c>
      <c r="H15" s="42">
        <v>46</v>
      </c>
      <c r="I15" s="43">
        <v>0</v>
      </c>
      <c r="J15" s="42">
        <v>100</v>
      </c>
      <c r="K15" s="43">
        <v>15</v>
      </c>
      <c r="L15" s="42">
        <v>25</v>
      </c>
      <c r="M15" s="43">
        <v>14</v>
      </c>
      <c r="N15" s="42">
        <v>51</v>
      </c>
      <c r="O15" s="43">
        <v>10</v>
      </c>
      <c r="P15" s="42">
        <v>50</v>
      </c>
      <c r="Q15" s="43">
        <f t="shared" si="0"/>
        <v>64</v>
      </c>
      <c r="R15" s="44">
        <f t="shared" si="1"/>
        <v>287</v>
      </c>
      <c r="S15" s="38"/>
      <c r="T15" s="38"/>
      <c r="W15" s="41"/>
    </row>
    <row r="16" spans="1:23" s="52" customFormat="1" ht="12">
      <c r="A16" s="39">
        <v>8</v>
      </c>
      <c r="B16" s="40"/>
      <c r="C16" s="48" t="s">
        <v>53</v>
      </c>
      <c r="D16" s="42" t="s">
        <v>29</v>
      </c>
      <c r="E16" s="43">
        <v>15</v>
      </c>
      <c r="F16" s="42">
        <v>20</v>
      </c>
      <c r="G16" s="43">
        <v>5</v>
      </c>
      <c r="H16" s="42">
        <v>60</v>
      </c>
      <c r="I16" s="43">
        <v>6</v>
      </c>
      <c r="J16" s="42">
        <v>100</v>
      </c>
      <c r="K16" s="43">
        <v>15</v>
      </c>
      <c r="L16" s="42">
        <v>45</v>
      </c>
      <c r="M16" s="43">
        <v>10</v>
      </c>
      <c r="N16" s="42">
        <v>80</v>
      </c>
      <c r="O16" s="43">
        <v>12.5</v>
      </c>
      <c r="P16" s="42">
        <v>50</v>
      </c>
      <c r="Q16" s="43">
        <f t="shared" si="0"/>
        <v>63.5</v>
      </c>
      <c r="R16" s="44">
        <f t="shared" si="1"/>
        <v>355</v>
      </c>
      <c r="S16" s="38"/>
      <c r="T16" s="38"/>
      <c r="U16" s="45"/>
      <c r="V16" s="45"/>
      <c r="W16" s="41"/>
    </row>
    <row r="17" spans="1:23" s="38" customFormat="1" ht="12">
      <c r="A17" s="46">
        <v>9</v>
      </c>
      <c r="B17" s="40"/>
      <c r="C17" s="48" t="s">
        <v>4</v>
      </c>
      <c r="D17" s="42" t="s">
        <v>3</v>
      </c>
      <c r="E17" s="43">
        <v>10</v>
      </c>
      <c r="F17" s="42">
        <v>20</v>
      </c>
      <c r="G17" s="43">
        <v>15</v>
      </c>
      <c r="H17" s="42">
        <v>60</v>
      </c>
      <c r="I17" s="43">
        <f>15</f>
        <v>15</v>
      </c>
      <c r="J17" s="42">
        <v>100</v>
      </c>
      <c r="K17" s="43">
        <v>7.5</v>
      </c>
      <c r="L17" s="42">
        <v>50</v>
      </c>
      <c r="M17" s="43">
        <v>5</v>
      </c>
      <c r="N17" s="42">
        <v>80</v>
      </c>
      <c r="O17" s="43">
        <v>10</v>
      </c>
      <c r="P17" s="42">
        <v>50</v>
      </c>
      <c r="Q17" s="43">
        <f t="shared" si="0"/>
        <v>62.5</v>
      </c>
      <c r="R17" s="44">
        <f t="shared" si="1"/>
        <v>360</v>
      </c>
      <c r="U17" s="45"/>
      <c r="V17" s="45"/>
      <c r="W17" s="64"/>
    </row>
    <row r="18" spans="1:23" s="45" customFormat="1" ht="12">
      <c r="A18" s="39">
        <v>10</v>
      </c>
      <c r="B18" s="40"/>
      <c r="C18" s="48" t="s">
        <v>56</v>
      </c>
      <c r="D18" s="42" t="s">
        <v>11</v>
      </c>
      <c r="E18" s="43">
        <v>10</v>
      </c>
      <c r="F18" s="42">
        <v>20</v>
      </c>
      <c r="G18" s="43">
        <v>15</v>
      </c>
      <c r="H18" s="42">
        <v>60</v>
      </c>
      <c r="I18" s="43">
        <v>10</v>
      </c>
      <c r="J18" s="42">
        <v>100</v>
      </c>
      <c r="K18" s="43">
        <v>10</v>
      </c>
      <c r="L18" s="42">
        <v>50</v>
      </c>
      <c r="M18" s="43">
        <v>7</v>
      </c>
      <c r="N18" s="42">
        <v>80</v>
      </c>
      <c r="O18" s="43">
        <v>10</v>
      </c>
      <c r="P18" s="42">
        <v>50</v>
      </c>
      <c r="Q18" s="43">
        <f t="shared" si="0"/>
        <v>62</v>
      </c>
      <c r="R18" s="44">
        <f t="shared" si="1"/>
        <v>360</v>
      </c>
      <c r="S18" s="38"/>
      <c r="T18" s="38"/>
      <c r="W18" s="41"/>
    </row>
    <row r="19" spans="1:23" s="45" customFormat="1" ht="12">
      <c r="A19" s="46">
        <v>11</v>
      </c>
      <c r="B19" s="40"/>
      <c r="C19" s="48" t="s">
        <v>101</v>
      </c>
      <c r="D19" s="42" t="s">
        <v>32</v>
      </c>
      <c r="E19" s="43">
        <v>10</v>
      </c>
      <c r="F19" s="42">
        <v>20</v>
      </c>
      <c r="G19" s="43">
        <v>6.5</v>
      </c>
      <c r="H19" s="42">
        <v>60</v>
      </c>
      <c r="I19" s="43">
        <v>5</v>
      </c>
      <c r="J19" s="42">
        <v>100</v>
      </c>
      <c r="K19" s="43">
        <v>15</v>
      </c>
      <c r="L19" s="42">
        <v>36</v>
      </c>
      <c r="M19" s="43">
        <v>15</v>
      </c>
      <c r="N19" s="42">
        <v>80</v>
      </c>
      <c r="O19" s="43">
        <v>10</v>
      </c>
      <c r="P19" s="42">
        <v>50</v>
      </c>
      <c r="Q19" s="43">
        <f t="shared" si="0"/>
        <v>61.5</v>
      </c>
      <c r="R19" s="44">
        <f t="shared" si="1"/>
        <v>346</v>
      </c>
      <c r="S19" s="38"/>
      <c r="T19" s="38"/>
      <c r="W19" s="41"/>
    </row>
    <row r="20" spans="1:23" s="45" customFormat="1" ht="12">
      <c r="A20" s="39">
        <v>12</v>
      </c>
      <c r="B20" s="40"/>
      <c r="C20" s="48" t="s">
        <v>60</v>
      </c>
      <c r="D20" s="42" t="s">
        <v>50</v>
      </c>
      <c r="E20" s="43">
        <v>15</v>
      </c>
      <c r="F20" s="42">
        <v>20</v>
      </c>
      <c r="G20" s="43">
        <v>6.5</v>
      </c>
      <c r="H20" s="42">
        <v>60</v>
      </c>
      <c r="I20" s="43">
        <f>9+1</f>
        <v>10</v>
      </c>
      <c r="J20" s="42">
        <v>100</v>
      </c>
      <c r="K20" s="43">
        <v>15</v>
      </c>
      <c r="L20" s="42">
        <v>44</v>
      </c>
      <c r="M20" s="43">
        <v>5</v>
      </c>
      <c r="N20" s="42">
        <v>80</v>
      </c>
      <c r="O20" s="43">
        <v>10</v>
      </c>
      <c r="P20" s="42">
        <v>50</v>
      </c>
      <c r="Q20" s="43">
        <f t="shared" si="0"/>
        <v>61.5</v>
      </c>
      <c r="R20" s="44">
        <f t="shared" si="1"/>
        <v>354</v>
      </c>
      <c r="S20" s="38"/>
      <c r="T20" s="38"/>
      <c r="W20" s="48"/>
    </row>
    <row r="21" spans="1:23" s="38" customFormat="1" ht="12">
      <c r="A21" s="46">
        <v>13</v>
      </c>
      <c r="B21" s="40"/>
      <c r="C21" s="48" t="s">
        <v>20</v>
      </c>
      <c r="D21" s="42" t="s">
        <v>116</v>
      </c>
      <c r="E21" s="43">
        <v>15</v>
      </c>
      <c r="F21" s="42">
        <v>20</v>
      </c>
      <c r="G21" s="43">
        <v>9</v>
      </c>
      <c r="H21" s="42">
        <v>60</v>
      </c>
      <c r="I21" s="43">
        <v>2</v>
      </c>
      <c r="J21" s="42">
        <v>100</v>
      </c>
      <c r="K21" s="43">
        <v>15</v>
      </c>
      <c r="L21" s="42">
        <v>36</v>
      </c>
      <c r="M21" s="43">
        <v>9</v>
      </c>
      <c r="N21" s="42">
        <v>80</v>
      </c>
      <c r="O21" s="43">
        <v>10</v>
      </c>
      <c r="P21" s="42">
        <v>50</v>
      </c>
      <c r="Q21" s="43">
        <f t="shared" si="0"/>
        <v>60</v>
      </c>
      <c r="R21" s="44">
        <f t="shared" si="1"/>
        <v>346</v>
      </c>
      <c r="U21" s="45"/>
      <c r="V21" s="45"/>
      <c r="W21" s="64"/>
    </row>
    <row r="22" spans="1:23" s="45" customFormat="1" ht="12">
      <c r="A22" s="39">
        <v>14</v>
      </c>
      <c r="B22" s="40"/>
      <c r="C22" s="48" t="s">
        <v>10</v>
      </c>
      <c r="D22" s="42" t="s">
        <v>11</v>
      </c>
      <c r="E22" s="43">
        <v>10</v>
      </c>
      <c r="F22" s="42">
        <v>20</v>
      </c>
      <c r="G22" s="43">
        <v>8</v>
      </c>
      <c r="H22" s="42">
        <v>60</v>
      </c>
      <c r="I22" s="43">
        <v>6</v>
      </c>
      <c r="J22" s="42">
        <v>100</v>
      </c>
      <c r="K22" s="43">
        <v>10</v>
      </c>
      <c r="L22" s="42">
        <v>50</v>
      </c>
      <c r="M22" s="43">
        <v>15</v>
      </c>
      <c r="N22" s="42">
        <v>67</v>
      </c>
      <c r="O22" s="43">
        <v>10</v>
      </c>
      <c r="P22" s="42">
        <v>50</v>
      </c>
      <c r="Q22" s="43">
        <f t="shared" si="0"/>
        <v>59</v>
      </c>
      <c r="R22" s="44">
        <f t="shared" si="1"/>
        <v>347</v>
      </c>
      <c r="S22" s="38"/>
      <c r="T22" s="38"/>
      <c r="W22" s="41"/>
    </row>
    <row r="23" spans="1:23" s="45" customFormat="1" ht="12">
      <c r="A23" s="46">
        <v>15</v>
      </c>
      <c r="B23" s="40"/>
      <c r="C23" s="48" t="s">
        <v>38</v>
      </c>
      <c r="D23" s="42" t="s">
        <v>39</v>
      </c>
      <c r="E23" s="43">
        <v>15</v>
      </c>
      <c r="F23" s="42">
        <v>20</v>
      </c>
      <c r="G23" s="43">
        <v>10</v>
      </c>
      <c r="H23" s="42">
        <v>60</v>
      </c>
      <c r="I23" s="43">
        <v>3</v>
      </c>
      <c r="J23" s="42">
        <v>100</v>
      </c>
      <c r="K23" s="43">
        <v>10</v>
      </c>
      <c r="L23" s="42">
        <v>50</v>
      </c>
      <c r="M23" s="43">
        <v>11</v>
      </c>
      <c r="N23" s="42">
        <v>70</v>
      </c>
      <c r="O23" s="43">
        <v>10</v>
      </c>
      <c r="P23" s="42">
        <v>50</v>
      </c>
      <c r="Q23" s="43">
        <f t="shared" si="0"/>
        <v>59</v>
      </c>
      <c r="R23" s="44">
        <f t="shared" si="1"/>
        <v>350</v>
      </c>
      <c r="S23" s="38"/>
      <c r="T23" s="38"/>
      <c r="W23" s="41"/>
    </row>
    <row r="24" spans="1:23" s="45" customFormat="1" ht="12">
      <c r="A24" s="39">
        <v>16</v>
      </c>
      <c r="B24" s="40"/>
      <c r="C24" s="48" t="s">
        <v>59</v>
      </c>
      <c r="D24" s="42" t="s">
        <v>13</v>
      </c>
      <c r="E24" s="43">
        <v>10</v>
      </c>
      <c r="F24" s="42">
        <v>20</v>
      </c>
      <c r="G24" s="43">
        <v>10</v>
      </c>
      <c r="H24" s="42">
        <v>60</v>
      </c>
      <c r="I24" s="43">
        <f>6</f>
        <v>6</v>
      </c>
      <c r="J24" s="42">
        <v>100</v>
      </c>
      <c r="K24" s="43">
        <v>15</v>
      </c>
      <c r="L24" s="42">
        <v>42</v>
      </c>
      <c r="M24" s="43">
        <v>8.5</v>
      </c>
      <c r="N24" s="42">
        <v>80</v>
      </c>
      <c r="O24" s="43">
        <v>8.75</v>
      </c>
      <c r="P24" s="42">
        <v>50</v>
      </c>
      <c r="Q24" s="43">
        <f t="shared" si="0"/>
        <v>58.25</v>
      </c>
      <c r="R24" s="44">
        <f t="shared" si="1"/>
        <v>352</v>
      </c>
      <c r="S24" s="38"/>
      <c r="T24" s="38"/>
      <c r="W24" s="41"/>
    </row>
    <row r="25" spans="1:23" s="38" customFormat="1" ht="12">
      <c r="A25" s="46">
        <v>17</v>
      </c>
      <c r="B25" s="40"/>
      <c r="C25" s="48" t="s">
        <v>44</v>
      </c>
      <c r="D25" s="42" t="s">
        <v>3</v>
      </c>
      <c r="E25" s="43">
        <v>15</v>
      </c>
      <c r="F25" s="42">
        <v>20</v>
      </c>
      <c r="G25" s="43">
        <v>5</v>
      </c>
      <c r="H25" s="42">
        <v>60</v>
      </c>
      <c r="I25" s="43">
        <v>10</v>
      </c>
      <c r="J25" s="42">
        <v>98</v>
      </c>
      <c r="K25" s="43">
        <v>10</v>
      </c>
      <c r="L25" s="42">
        <v>50</v>
      </c>
      <c r="M25" s="43">
        <v>8</v>
      </c>
      <c r="N25" s="42">
        <v>80</v>
      </c>
      <c r="O25" s="43">
        <v>10</v>
      </c>
      <c r="P25" s="42">
        <v>50</v>
      </c>
      <c r="Q25" s="43">
        <f aca="true" t="shared" si="2" ref="Q25:Q33">SUM(E25+G25+I25+K25+M25+O25)</f>
        <v>58</v>
      </c>
      <c r="R25" s="44">
        <f aca="true" t="shared" si="3" ref="R25:R33">SUM(F25+H25+J25+L25+N25+P25)</f>
        <v>358</v>
      </c>
      <c r="U25" s="45"/>
      <c r="V25" s="45"/>
      <c r="W25" s="64"/>
    </row>
    <row r="26" spans="1:23" s="45" customFormat="1" ht="12">
      <c r="A26" s="39">
        <v>18</v>
      </c>
      <c r="B26" s="40"/>
      <c r="C26" s="48" t="s">
        <v>103</v>
      </c>
      <c r="D26" s="42" t="s">
        <v>7</v>
      </c>
      <c r="E26" s="43">
        <v>15</v>
      </c>
      <c r="F26" s="42">
        <v>20</v>
      </c>
      <c r="G26" s="43">
        <v>8.5</v>
      </c>
      <c r="H26" s="42">
        <v>60</v>
      </c>
      <c r="I26" s="43">
        <v>1</v>
      </c>
      <c r="J26" s="42">
        <v>100</v>
      </c>
      <c r="K26" s="43">
        <v>10</v>
      </c>
      <c r="L26" s="42">
        <v>50</v>
      </c>
      <c r="M26" s="43">
        <v>9</v>
      </c>
      <c r="N26" s="42">
        <v>74</v>
      </c>
      <c r="O26" s="43">
        <v>13.75</v>
      </c>
      <c r="P26" s="42">
        <v>50</v>
      </c>
      <c r="Q26" s="43">
        <f t="shared" si="2"/>
        <v>57.25</v>
      </c>
      <c r="R26" s="44">
        <f t="shared" si="3"/>
        <v>354</v>
      </c>
      <c r="S26" s="38"/>
      <c r="T26" s="38"/>
      <c r="W26" s="41"/>
    </row>
    <row r="27" spans="1:23" s="45" customFormat="1" ht="12">
      <c r="A27" s="46">
        <v>19</v>
      </c>
      <c r="B27" s="40"/>
      <c r="C27" s="48" t="s">
        <v>21</v>
      </c>
      <c r="D27" s="42" t="s">
        <v>116</v>
      </c>
      <c r="E27" s="43">
        <v>15</v>
      </c>
      <c r="F27" s="42">
        <v>20</v>
      </c>
      <c r="G27" s="43">
        <v>3.5</v>
      </c>
      <c r="H27" s="42">
        <v>60</v>
      </c>
      <c r="I27" s="43">
        <f>5+1</f>
        <v>6</v>
      </c>
      <c r="J27" s="42">
        <v>100</v>
      </c>
      <c r="K27" s="43">
        <v>10</v>
      </c>
      <c r="L27" s="42">
        <v>50</v>
      </c>
      <c r="M27" s="43">
        <v>9</v>
      </c>
      <c r="N27" s="42">
        <v>80</v>
      </c>
      <c r="O27" s="43">
        <v>13.75</v>
      </c>
      <c r="P27" s="42">
        <v>48</v>
      </c>
      <c r="Q27" s="43">
        <f t="shared" si="2"/>
        <v>57.25</v>
      </c>
      <c r="R27" s="44">
        <f t="shared" si="3"/>
        <v>358</v>
      </c>
      <c r="S27" s="38"/>
      <c r="T27" s="38"/>
      <c r="W27" s="41"/>
    </row>
    <row r="28" spans="1:23" s="45" customFormat="1" ht="12">
      <c r="A28" s="39">
        <v>20</v>
      </c>
      <c r="B28" s="40"/>
      <c r="C28" s="48" t="s">
        <v>36</v>
      </c>
      <c r="D28" s="42" t="s">
        <v>35</v>
      </c>
      <c r="E28" s="43">
        <v>10</v>
      </c>
      <c r="F28" s="42">
        <v>20</v>
      </c>
      <c r="G28" s="43">
        <v>12.75</v>
      </c>
      <c r="H28" s="42">
        <v>60</v>
      </c>
      <c r="I28" s="43">
        <v>5</v>
      </c>
      <c r="J28" s="42">
        <v>100</v>
      </c>
      <c r="K28" s="43">
        <v>15</v>
      </c>
      <c r="L28" s="42">
        <v>22</v>
      </c>
      <c r="M28" s="43">
        <v>9</v>
      </c>
      <c r="N28" s="42">
        <v>80</v>
      </c>
      <c r="O28" s="43">
        <v>5</v>
      </c>
      <c r="P28" s="42">
        <v>50</v>
      </c>
      <c r="Q28" s="43">
        <f t="shared" si="2"/>
        <v>56.75</v>
      </c>
      <c r="R28" s="44">
        <f t="shared" si="3"/>
        <v>332</v>
      </c>
      <c r="S28" s="38"/>
      <c r="T28" s="38"/>
      <c r="W28" s="41"/>
    </row>
    <row r="29" spans="1:23" s="38" customFormat="1" ht="12">
      <c r="A29" s="46">
        <v>21</v>
      </c>
      <c r="B29" s="40"/>
      <c r="C29" s="48" t="s">
        <v>122</v>
      </c>
      <c r="D29" s="42" t="s">
        <v>15</v>
      </c>
      <c r="E29" s="43">
        <v>10</v>
      </c>
      <c r="F29" s="42">
        <v>20</v>
      </c>
      <c r="G29" s="43">
        <v>10</v>
      </c>
      <c r="H29" s="42">
        <v>60</v>
      </c>
      <c r="I29" s="43">
        <v>6</v>
      </c>
      <c r="J29" s="42">
        <v>100</v>
      </c>
      <c r="K29" s="43">
        <v>10</v>
      </c>
      <c r="L29" s="42">
        <v>50</v>
      </c>
      <c r="M29" s="43">
        <v>12</v>
      </c>
      <c r="N29" s="42">
        <v>73</v>
      </c>
      <c r="O29" s="43">
        <v>8.75</v>
      </c>
      <c r="P29" s="42">
        <v>50</v>
      </c>
      <c r="Q29" s="43">
        <f t="shared" si="2"/>
        <v>56.75</v>
      </c>
      <c r="R29" s="44">
        <f t="shared" si="3"/>
        <v>353</v>
      </c>
      <c r="U29" s="45"/>
      <c r="V29" s="45"/>
      <c r="W29" s="64"/>
    </row>
    <row r="30" spans="1:23" s="45" customFormat="1" ht="12">
      <c r="A30" s="39">
        <v>22</v>
      </c>
      <c r="B30" s="40"/>
      <c r="C30" s="48" t="s">
        <v>88</v>
      </c>
      <c r="D30" s="42" t="s">
        <v>13</v>
      </c>
      <c r="E30" s="43">
        <v>15</v>
      </c>
      <c r="F30" s="42">
        <v>20</v>
      </c>
      <c r="G30" s="43">
        <v>5</v>
      </c>
      <c r="H30" s="42">
        <v>60</v>
      </c>
      <c r="I30" s="43">
        <v>10</v>
      </c>
      <c r="J30" s="42">
        <v>100</v>
      </c>
      <c r="K30" s="43">
        <v>7.5</v>
      </c>
      <c r="L30" s="42">
        <v>50</v>
      </c>
      <c r="M30" s="43">
        <v>9</v>
      </c>
      <c r="N30" s="42">
        <v>80</v>
      </c>
      <c r="O30" s="43">
        <v>10</v>
      </c>
      <c r="P30" s="42">
        <v>50</v>
      </c>
      <c r="Q30" s="43">
        <f t="shared" si="2"/>
        <v>56.5</v>
      </c>
      <c r="R30" s="44">
        <f t="shared" si="3"/>
        <v>360</v>
      </c>
      <c r="S30" s="38"/>
      <c r="T30" s="38"/>
      <c r="W30" s="41"/>
    </row>
    <row r="31" spans="1:23" s="45" customFormat="1" ht="12">
      <c r="A31" s="46">
        <v>23</v>
      </c>
      <c r="B31" s="47"/>
      <c r="C31" s="48" t="s">
        <v>63</v>
      </c>
      <c r="D31" s="42" t="s">
        <v>3</v>
      </c>
      <c r="E31" s="43">
        <v>10</v>
      </c>
      <c r="F31" s="42">
        <v>20</v>
      </c>
      <c r="G31" s="43">
        <v>10</v>
      </c>
      <c r="H31" s="42">
        <v>60</v>
      </c>
      <c r="I31" s="43">
        <v>0</v>
      </c>
      <c r="J31" s="42">
        <v>100</v>
      </c>
      <c r="K31" s="43">
        <v>15</v>
      </c>
      <c r="L31" s="42">
        <v>28</v>
      </c>
      <c r="M31" s="43">
        <v>10</v>
      </c>
      <c r="N31" s="42">
        <v>80</v>
      </c>
      <c r="O31" s="43">
        <v>11.25</v>
      </c>
      <c r="P31" s="42">
        <v>50</v>
      </c>
      <c r="Q31" s="43">
        <f t="shared" si="2"/>
        <v>56.25</v>
      </c>
      <c r="R31" s="44">
        <f t="shared" si="3"/>
        <v>338</v>
      </c>
      <c r="S31" s="38"/>
      <c r="T31" s="38"/>
      <c r="W31" s="41"/>
    </row>
    <row r="32" spans="1:23" s="45" customFormat="1" ht="12">
      <c r="A32" s="39">
        <v>24</v>
      </c>
      <c r="B32" s="40"/>
      <c r="C32" s="48" t="s">
        <v>55</v>
      </c>
      <c r="D32" s="42" t="s">
        <v>118</v>
      </c>
      <c r="E32" s="43">
        <v>15</v>
      </c>
      <c r="F32" s="42">
        <v>20</v>
      </c>
      <c r="G32" s="43">
        <v>10</v>
      </c>
      <c r="H32" s="42">
        <v>48</v>
      </c>
      <c r="I32" s="43">
        <v>3</v>
      </c>
      <c r="J32" s="42">
        <v>100</v>
      </c>
      <c r="K32" s="43">
        <v>5</v>
      </c>
      <c r="L32" s="42">
        <v>50</v>
      </c>
      <c r="M32" s="43">
        <v>12.5</v>
      </c>
      <c r="N32" s="42">
        <v>63</v>
      </c>
      <c r="O32" s="43">
        <v>10</v>
      </c>
      <c r="P32" s="42">
        <v>50</v>
      </c>
      <c r="Q32" s="43">
        <f t="shared" si="2"/>
        <v>55.5</v>
      </c>
      <c r="R32" s="44">
        <f t="shared" si="3"/>
        <v>331</v>
      </c>
      <c r="S32" s="38"/>
      <c r="T32" s="38"/>
      <c r="W32" s="41"/>
    </row>
    <row r="33" spans="1:23" s="38" customFormat="1" ht="12">
      <c r="A33" s="46">
        <v>25</v>
      </c>
      <c r="B33" s="40"/>
      <c r="C33" s="48" t="s">
        <v>8</v>
      </c>
      <c r="D33" s="42" t="s">
        <v>7</v>
      </c>
      <c r="E33" s="43">
        <v>5</v>
      </c>
      <c r="F33" s="42">
        <v>20</v>
      </c>
      <c r="G33" s="43">
        <v>5</v>
      </c>
      <c r="H33" s="42">
        <v>60</v>
      </c>
      <c r="I33" s="43">
        <v>10</v>
      </c>
      <c r="J33" s="42">
        <v>100</v>
      </c>
      <c r="K33" s="43">
        <v>15</v>
      </c>
      <c r="L33" s="42">
        <v>21</v>
      </c>
      <c r="M33" s="43">
        <v>10</v>
      </c>
      <c r="N33" s="42">
        <v>80</v>
      </c>
      <c r="O33" s="43">
        <v>10</v>
      </c>
      <c r="P33" s="42">
        <v>50</v>
      </c>
      <c r="Q33" s="43">
        <f t="shared" si="2"/>
        <v>55</v>
      </c>
      <c r="R33" s="44">
        <f t="shared" si="3"/>
        <v>331</v>
      </c>
      <c r="U33" s="45"/>
      <c r="V33" s="45"/>
      <c r="W33" s="64"/>
    </row>
    <row r="34" spans="1:23" s="45" customFormat="1" ht="12">
      <c r="A34" s="39">
        <v>26</v>
      </c>
      <c r="B34" s="40"/>
      <c r="C34" s="48" t="s">
        <v>47</v>
      </c>
      <c r="D34" s="42" t="s">
        <v>24</v>
      </c>
      <c r="E34" s="43">
        <v>10</v>
      </c>
      <c r="F34" s="42">
        <v>20</v>
      </c>
      <c r="G34" s="43">
        <v>10</v>
      </c>
      <c r="H34" s="42">
        <v>60</v>
      </c>
      <c r="I34" s="43">
        <v>0</v>
      </c>
      <c r="J34" s="42">
        <v>100</v>
      </c>
      <c r="K34" s="43">
        <v>15</v>
      </c>
      <c r="L34" s="42">
        <v>28</v>
      </c>
      <c r="M34" s="43">
        <v>10</v>
      </c>
      <c r="N34" s="42">
        <v>80</v>
      </c>
      <c r="O34" s="43">
        <v>8.75</v>
      </c>
      <c r="P34" s="42">
        <v>50</v>
      </c>
      <c r="Q34" s="43">
        <f aca="true" t="shared" si="4" ref="Q34:Q40">SUM(E34+G34+I34+K34+M34+O34)</f>
        <v>53.75</v>
      </c>
      <c r="R34" s="44">
        <f aca="true" t="shared" si="5" ref="R34:R40">SUM(F34+H34+J34+L34+N34+P34)</f>
        <v>338</v>
      </c>
      <c r="S34" s="38"/>
      <c r="T34" s="38"/>
      <c r="W34" s="41"/>
    </row>
    <row r="35" spans="1:23" s="45" customFormat="1" ht="12">
      <c r="A35" s="46">
        <v>27</v>
      </c>
      <c r="B35" s="40"/>
      <c r="C35" s="48" t="s">
        <v>64</v>
      </c>
      <c r="D35" s="42" t="s">
        <v>15</v>
      </c>
      <c r="E35" s="43">
        <v>10</v>
      </c>
      <c r="F35" s="42">
        <v>20</v>
      </c>
      <c r="G35" s="43">
        <v>5</v>
      </c>
      <c r="H35" s="42">
        <v>60</v>
      </c>
      <c r="I35" s="43">
        <f>8</f>
        <v>8</v>
      </c>
      <c r="J35" s="42">
        <v>100</v>
      </c>
      <c r="K35" s="43">
        <v>15</v>
      </c>
      <c r="L35" s="42">
        <v>45</v>
      </c>
      <c r="M35" s="43">
        <v>5</v>
      </c>
      <c r="N35" s="42">
        <v>80</v>
      </c>
      <c r="O35" s="43">
        <v>10</v>
      </c>
      <c r="P35" s="42">
        <v>50</v>
      </c>
      <c r="Q35" s="43">
        <f t="shared" si="4"/>
        <v>53</v>
      </c>
      <c r="R35" s="44">
        <f t="shared" si="5"/>
        <v>355</v>
      </c>
      <c r="S35" s="38"/>
      <c r="T35" s="38"/>
      <c r="W35" s="41"/>
    </row>
    <row r="36" spans="1:23" s="45" customFormat="1" ht="12">
      <c r="A36" s="39">
        <v>28</v>
      </c>
      <c r="B36" s="40"/>
      <c r="C36" s="48" t="s">
        <v>6</v>
      </c>
      <c r="D36" s="49" t="s">
        <v>7</v>
      </c>
      <c r="E36" s="50">
        <v>10</v>
      </c>
      <c r="F36" s="49">
        <v>20</v>
      </c>
      <c r="G36" s="50">
        <v>8.5</v>
      </c>
      <c r="H36" s="49">
        <v>60</v>
      </c>
      <c r="I36" s="50">
        <v>1</v>
      </c>
      <c r="J36" s="49">
        <v>100</v>
      </c>
      <c r="K36" s="50">
        <v>15</v>
      </c>
      <c r="L36" s="49">
        <v>31</v>
      </c>
      <c r="M36" s="50">
        <v>5</v>
      </c>
      <c r="N36" s="49">
        <v>80</v>
      </c>
      <c r="O36" s="50">
        <v>12.5</v>
      </c>
      <c r="P36" s="49">
        <v>50</v>
      </c>
      <c r="Q36" s="50">
        <f t="shared" si="4"/>
        <v>52</v>
      </c>
      <c r="R36" s="51">
        <f t="shared" si="5"/>
        <v>341</v>
      </c>
      <c r="S36" s="38"/>
      <c r="T36" s="38"/>
      <c r="U36" s="52"/>
      <c r="V36" s="52"/>
      <c r="W36" s="41"/>
    </row>
    <row r="37" spans="1:23" s="38" customFormat="1" ht="12">
      <c r="A37" s="46">
        <v>29</v>
      </c>
      <c r="B37" s="40"/>
      <c r="C37" s="48" t="s">
        <v>119</v>
      </c>
      <c r="D37" s="42" t="s">
        <v>85</v>
      </c>
      <c r="E37" s="43">
        <v>10</v>
      </c>
      <c r="F37" s="42">
        <v>20</v>
      </c>
      <c r="G37" s="43">
        <v>4</v>
      </c>
      <c r="H37" s="42">
        <v>60</v>
      </c>
      <c r="I37" s="43">
        <v>1</v>
      </c>
      <c r="J37" s="42">
        <v>100</v>
      </c>
      <c r="K37" s="43">
        <v>15</v>
      </c>
      <c r="L37" s="42">
        <v>32</v>
      </c>
      <c r="M37" s="43">
        <v>12</v>
      </c>
      <c r="N37" s="42">
        <v>80</v>
      </c>
      <c r="O37" s="43">
        <v>10</v>
      </c>
      <c r="P37" s="42">
        <v>50</v>
      </c>
      <c r="Q37" s="43">
        <f t="shared" si="4"/>
        <v>52</v>
      </c>
      <c r="R37" s="44">
        <f t="shared" si="5"/>
        <v>342</v>
      </c>
      <c r="U37" s="45"/>
      <c r="V37" s="45"/>
      <c r="W37" s="64"/>
    </row>
    <row r="38" spans="1:23" s="45" customFormat="1" ht="12">
      <c r="A38" s="39">
        <v>30</v>
      </c>
      <c r="B38" s="40"/>
      <c r="C38" s="48" t="s">
        <v>113</v>
      </c>
      <c r="D38" s="42" t="s">
        <v>80</v>
      </c>
      <c r="E38" s="43">
        <v>10</v>
      </c>
      <c r="F38" s="42">
        <v>17</v>
      </c>
      <c r="G38" s="43">
        <v>10</v>
      </c>
      <c r="H38" s="42">
        <v>60</v>
      </c>
      <c r="I38" s="43">
        <v>2</v>
      </c>
      <c r="J38" s="42">
        <v>100</v>
      </c>
      <c r="K38" s="43">
        <v>10</v>
      </c>
      <c r="L38" s="42">
        <v>50</v>
      </c>
      <c r="M38" s="43">
        <v>10</v>
      </c>
      <c r="N38" s="42">
        <v>80</v>
      </c>
      <c r="O38" s="43">
        <v>10</v>
      </c>
      <c r="P38" s="42">
        <v>50</v>
      </c>
      <c r="Q38" s="43">
        <f t="shared" si="4"/>
        <v>52</v>
      </c>
      <c r="R38" s="44">
        <f t="shared" si="5"/>
        <v>357</v>
      </c>
      <c r="S38" s="38"/>
      <c r="T38" s="38"/>
      <c r="W38" s="41"/>
    </row>
    <row r="39" spans="1:23" s="45" customFormat="1" ht="12">
      <c r="A39" s="46">
        <v>31</v>
      </c>
      <c r="B39" s="40"/>
      <c r="C39" s="48" t="s">
        <v>48</v>
      </c>
      <c r="D39" s="42" t="s">
        <v>29</v>
      </c>
      <c r="E39" s="43">
        <v>15</v>
      </c>
      <c r="F39" s="42">
        <v>20</v>
      </c>
      <c r="G39" s="43">
        <v>9</v>
      </c>
      <c r="H39" s="42">
        <v>60</v>
      </c>
      <c r="I39" s="43">
        <v>2</v>
      </c>
      <c r="J39" s="42">
        <v>100</v>
      </c>
      <c r="K39" s="43">
        <v>7.5</v>
      </c>
      <c r="L39" s="42">
        <v>50</v>
      </c>
      <c r="M39" s="43">
        <v>8</v>
      </c>
      <c r="N39" s="42">
        <v>80</v>
      </c>
      <c r="O39" s="43">
        <v>10</v>
      </c>
      <c r="P39" s="42">
        <v>50</v>
      </c>
      <c r="Q39" s="43">
        <f t="shared" si="4"/>
        <v>51.5</v>
      </c>
      <c r="R39" s="44">
        <f t="shared" si="5"/>
        <v>360</v>
      </c>
      <c r="S39" s="38"/>
      <c r="T39" s="38"/>
      <c r="W39" s="41"/>
    </row>
    <row r="40" spans="1:23" s="45" customFormat="1" ht="12">
      <c r="A40" s="39">
        <v>32</v>
      </c>
      <c r="B40" s="40"/>
      <c r="C40" s="48" t="s">
        <v>75</v>
      </c>
      <c r="D40" s="42" t="s">
        <v>52</v>
      </c>
      <c r="E40" s="43">
        <v>5</v>
      </c>
      <c r="F40" s="42">
        <v>20</v>
      </c>
      <c r="G40" s="43">
        <v>10</v>
      </c>
      <c r="H40" s="42">
        <v>60</v>
      </c>
      <c r="I40" s="43">
        <v>2</v>
      </c>
      <c r="J40" s="42">
        <v>100</v>
      </c>
      <c r="K40" s="43">
        <v>15</v>
      </c>
      <c r="L40" s="42">
        <v>22</v>
      </c>
      <c r="M40" s="43">
        <v>9</v>
      </c>
      <c r="N40" s="42">
        <v>80</v>
      </c>
      <c r="O40" s="43">
        <v>10</v>
      </c>
      <c r="P40" s="42">
        <v>50</v>
      </c>
      <c r="Q40" s="43">
        <f t="shared" si="4"/>
        <v>51</v>
      </c>
      <c r="R40" s="44">
        <f t="shared" si="5"/>
        <v>332</v>
      </c>
      <c r="S40" s="38"/>
      <c r="T40" s="38"/>
      <c r="W40" s="41"/>
    </row>
    <row r="41" spans="1:23" s="38" customFormat="1" ht="12">
      <c r="A41" s="46">
        <v>33</v>
      </c>
      <c r="B41" s="40"/>
      <c r="C41" s="48" t="s">
        <v>125</v>
      </c>
      <c r="D41" s="42" t="s">
        <v>118</v>
      </c>
      <c r="E41" s="43">
        <v>15</v>
      </c>
      <c r="F41" s="42">
        <v>20</v>
      </c>
      <c r="G41" s="43">
        <v>10</v>
      </c>
      <c r="H41" s="42">
        <v>60</v>
      </c>
      <c r="I41" s="43">
        <f>11</f>
        <v>11</v>
      </c>
      <c r="J41" s="42">
        <v>100</v>
      </c>
      <c r="K41" s="43">
        <v>7.5</v>
      </c>
      <c r="L41" s="42">
        <v>50</v>
      </c>
      <c r="M41" s="43">
        <v>5</v>
      </c>
      <c r="N41" s="42">
        <v>80</v>
      </c>
      <c r="O41" s="43">
        <v>2.5</v>
      </c>
      <c r="P41" s="42">
        <v>50</v>
      </c>
      <c r="Q41" s="43">
        <f aca="true" t="shared" si="6" ref="Q41:R44">SUM(E41+G41+I41+K41+M41+O41)</f>
        <v>51</v>
      </c>
      <c r="R41" s="44">
        <f t="shared" si="6"/>
        <v>360</v>
      </c>
      <c r="U41" s="45"/>
      <c r="V41" s="45"/>
      <c r="W41" s="64"/>
    </row>
    <row r="42" spans="1:23" s="45" customFormat="1" ht="12">
      <c r="A42" s="39">
        <v>34</v>
      </c>
      <c r="B42" s="40"/>
      <c r="C42" s="48" t="s">
        <v>102</v>
      </c>
      <c r="D42" s="42" t="s">
        <v>32</v>
      </c>
      <c r="E42" s="43">
        <v>15</v>
      </c>
      <c r="F42" s="42">
        <v>20</v>
      </c>
      <c r="G42" s="43">
        <v>5</v>
      </c>
      <c r="H42" s="42">
        <v>60</v>
      </c>
      <c r="I42" s="43">
        <v>2</v>
      </c>
      <c r="J42" s="42">
        <v>100</v>
      </c>
      <c r="K42" s="43">
        <v>10</v>
      </c>
      <c r="L42" s="42">
        <v>50</v>
      </c>
      <c r="M42" s="43">
        <v>9</v>
      </c>
      <c r="N42" s="42">
        <v>75</v>
      </c>
      <c r="O42" s="43">
        <v>8.75</v>
      </c>
      <c r="P42" s="42">
        <v>50</v>
      </c>
      <c r="Q42" s="43">
        <f t="shared" si="6"/>
        <v>49.75</v>
      </c>
      <c r="R42" s="44">
        <f t="shared" si="6"/>
        <v>355</v>
      </c>
      <c r="S42" s="38"/>
      <c r="T42" s="38"/>
      <c r="W42" s="41"/>
    </row>
    <row r="43" spans="1:23" s="45" customFormat="1" ht="12">
      <c r="A43" s="46">
        <v>35</v>
      </c>
      <c r="B43" s="40"/>
      <c r="C43" s="48" t="s">
        <v>98</v>
      </c>
      <c r="D43" s="42" t="s">
        <v>96</v>
      </c>
      <c r="E43" s="43">
        <v>10</v>
      </c>
      <c r="F43" s="42">
        <v>20</v>
      </c>
      <c r="G43" s="43">
        <v>9.25</v>
      </c>
      <c r="H43" s="42">
        <v>60</v>
      </c>
      <c r="I43" s="43">
        <v>1</v>
      </c>
      <c r="J43" s="42">
        <v>100</v>
      </c>
      <c r="K43" s="43">
        <v>12.5</v>
      </c>
      <c r="L43" s="42">
        <v>50</v>
      </c>
      <c r="M43" s="43">
        <v>7</v>
      </c>
      <c r="N43" s="42">
        <v>80</v>
      </c>
      <c r="O43" s="43">
        <v>10</v>
      </c>
      <c r="P43" s="42">
        <v>50</v>
      </c>
      <c r="Q43" s="43">
        <f t="shared" si="6"/>
        <v>49.75</v>
      </c>
      <c r="R43" s="44">
        <f t="shared" si="6"/>
        <v>360</v>
      </c>
      <c r="S43" s="38"/>
      <c r="T43" s="38"/>
      <c r="W43" s="41"/>
    </row>
    <row r="44" spans="1:23" s="45" customFormat="1" ht="12">
      <c r="A44" s="39">
        <v>36</v>
      </c>
      <c r="B44" s="40"/>
      <c r="C44" s="48" t="s">
        <v>92</v>
      </c>
      <c r="D44" s="42" t="s">
        <v>11</v>
      </c>
      <c r="E44" s="43">
        <v>15</v>
      </c>
      <c r="F44" s="42">
        <v>20</v>
      </c>
      <c r="G44" s="43">
        <v>5</v>
      </c>
      <c r="H44" s="42">
        <v>60</v>
      </c>
      <c r="I44" s="43">
        <v>6</v>
      </c>
      <c r="J44" s="42">
        <v>100</v>
      </c>
      <c r="K44" s="43">
        <v>10</v>
      </c>
      <c r="L44" s="42">
        <v>50</v>
      </c>
      <c r="M44" s="43">
        <v>4</v>
      </c>
      <c r="N44" s="42">
        <v>80</v>
      </c>
      <c r="O44" s="43">
        <v>8.75</v>
      </c>
      <c r="P44" s="42">
        <v>50</v>
      </c>
      <c r="Q44" s="43">
        <f t="shared" si="6"/>
        <v>48.75</v>
      </c>
      <c r="R44" s="44">
        <f t="shared" si="6"/>
        <v>360</v>
      </c>
      <c r="S44" s="38"/>
      <c r="T44" s="38"/>
      <c r="W44" s="41"/>
    </row>
    <row r="45" spans="1:23" s="38" customFormat="1" ht="12">
      <c r="A45" s="46">
        <v>37</v>
      </c>
      <c r="B45" s="40"/>
      <c r="C45" s="48" t="s">
        <v>68</v>
      </c>
      <c r="D45" s="42" t="s">
        <v>58</v>
      </c>
      <c r="E45" s="43">
        <v>10</v>
      </c>
      <c r="F45" s="42">
        <v>20</v>
      </c>
      <c r="G45" s="43">
        <v>10</v>
      </c>
      <c r="H45" s="42">
        <v>60</v>
      </c>
      <c r="I45" s="43">
        <v>6</v>
      </c>
      <c r="J45" s="42">
        <v>100</v>
      </c>
      <c r="K45" s="43">
        <v>7.5</v>
      </c>
      <c r="L45" s="42">
        <v>50</v>
      </c>
      <c r="M45" s="43">
        <v>5</v>
      </c>
      <c r="N45" s="42">
        <v>80</v>
      </c>
      <c r="O45" s="43">
        <v>10</v>
      </c>
      <c r="P45" s="42">
        <v>46</v>
      </c>
      <c r="Q45" s="43">
        <f aca="true" t="shared" si="7" ref="Q45:Q53">SUM(E45+G45+I45+K45+M45+O45)</f>
        <v>48.5</v>
      </c>
      <c r="R45" s="44">
        <f aca="true" t="shared" si="8" ref="R45:R53">SUM(F45+H45+J45+L45+N45+P45)</f>
        <v>356</v>
      </c>
      <c r="U45" s="45"/>
      <c r="V45" s="45"/>
      <c r="W45" s="64"/>
    </row>
    <row r="46" spans="1:23" s="45" customFormat="1" ht="12">
      <c r="A46" s="39">
        <v>38</v>
      </c>
      <c r="B46" s="40"/>
      <c r="C46" s="48" t="s">
        <v>46</v>
      </c>
      <c r="D46" s="42" t="s">
        <v>15</v>
      </c>
      <c r="E46" s="43">
        <v>10</v>
      </c>
      <c r="F46" s="42">
        <v>20</v>
      </c>
      <c r="G46" s="43">
        <v>5</v>
      </c>
      <c r="H46" s="42">
        <v>60</v>
      </c>
      <c r="I46" s="43">
        <v>2</v>
      </c>
      <c r="J46" s="42">
        <v>100</v>
      </c>
      <c r="K46" s="43">
        <v>10</v>
      </c>
      <c r="L46" s="42">
        <v>50</v>
      </c>
      <c r="M46" s="43">
        <v>11</v>
      </c>
      <c r="N46" s="42">
        <v>75</v>
      </c>
      <c r="O46" s="43">
        <v>10</v>
      </c>
      <c r="P46" s="42">
        <v>50</v>
      </c>
      <c r="Q46" s="43">
        <f t="shared" si="7"/>
        <v>48</v>
      </c>
      <c r="R46" s="44">
        <f t="shared" si="8"/>
        <v>355</v>
      </c>
      <c r="S46" s="38"/>
      <c r="T46" s="38"/>
      <c r="W46" s="41"/>
    </row>
    <row r="47" spans="1:23" s="45" customFormat="1" ht="12">
      <c r="A47" s="46">
        <v>39</v>
      </c>
      <c r="B47" s="40"/>
      <c r="C47" s="48" t="s">
        <v>61</v>
      </c>
      <c r="D47" s="49" t="s">
        <v>50</v>
      </c>
      <c r="E47" s="50">
        <v>10</v>
      </c>
      <c r="F47" s="49">
        <v>20</v>
      </c>
      <c r="G47" s="50">
        <v>9</v>
      </c>
      <c r="H47" s="49">
        <v>60</v>
      </c>
      <c r="I47" s="50">
        <v>1</v>
      </c>
      <c r="J47" s="49">
        <v>100</v>
      </c>
      <c r="K47" s="50">
        <v>5</v>
      </c>
      <c r="L47" s="49">
        <v>50</v>
      </c>
      <c r="M47" s="50">
        <v>11</v>
      </c>
      <c r="N47" s="49">
        <v>80</v>
      </c>
      <c r="O47" s="50">
        <v>10</v>
      </c>
      <c r="P47" s="49">
        <v>50</v>
      </c>
      <c r="Q47" s="50">
        <f t="shared" si="7"/>
        <v>46</v>
      </c>
      <c r="R47" s="51">
        <f t="shared" si="8"/>
        <v>360</v>
      </c>
      <c r="S47" s="38"/>
      <c r="T47" s="38"/>
      <c r="W47" s="41"/>
    </row>
    <row r="48" spans="1:33" s="45" customFormat="1" ht="12">
      <c r="A48" s="39">
        <v>40</v>
      </c>
      <c r="B48" s="40"/>
      <c r="C48" s="48" t="s">
        <v>27</v>
      </c>
      <c r="D48" s="42" t="s">
        <v>26</v>
      </c>
      <c r="E48" s="43">
        <v>10</v>
      </c>
      <c r="F48" s="42">
        <v>20</v>
      </c>
      <c r="G48" s="43">
        <v>8.5</v>
      </c>
      <c r="H48" s="42">
        <v>60</v>
      </c>
      <c r="I48" s="43">
        <v>3</v>
      </c>
      <c r="J48" s="42">
        <v>100</v>
      </c>
      <c r="K48" s="43">
        <v>10</v>
      </c>
      <c r="L48" s="42">
        <v>50</v>
      </c>
      <c r="M48" s="43">
        <v>5</v>
      </c>
      <c r="N48" s="42">
        <v>80</v>
      </c>
      <c r="O48" s="43">
        <v>8.75</v>
      </c>
      <c r="P48" s="42">
        <v>50</v>
      </c>
      <c r="Q48" s="43">
        <f t="shared" si="7"/>
        <v>45.25</v>
      </c>
      <c r="R48" s="44">
        <f t="shared" si="8"/>
        <v>360</v>
      </c>
      <c r="S48" s="38"/>
      <c r="T48" s="38"/>
      <c r="W48" s="48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:23" s="38" customFormat="1" ht="12">
      <c r="A49" s="46">
        <v>41</v>
      </c>
      <c r="B49" s="40"/>
      <c r="C49" s="48" t="s">
        <v>89</v>
      </c>
      <c r="D49" s="42" t="s">
        <v>3</v>
      </c>
      <c r="E49" s="43">
        <v>5</v>
      </c>
      <c r="F49" s="42">
        <v>20</v>
      </c>
      <c r="G49" s="43">
        <v>5</v>
      </c>
      <c r="H49" s="42">
        <v>60</v>
      </c>
      <c r="I49" s="43">
        <v>1</v>
      </c>
      <c r="J49" s="42">
        <v>100</v>
      </c>
      <c r="K49" s="43">
        <v>10</v>
      </c>
      <c r="L49" s="42">
        <v>50</v>
      </c>
      <c r="M49" s="43">
        <v>14</v>
      </c>
      <c r="N49" s="42">
        <v>74</v>
      </c>
      <c r="O49" s="43">
        <v>8.75</v>
      </c>
      <c r="P49" s="42">
        <v>50</v>
      </c>
      <c r="Q49" s="43">
        <f t="shared" si="7"/>
        <v>43.75</v>
      </c>
      <c r="R49" s="44">
        <f t="shared" si="8"/>
        <v>354</v>
      </c>
      <c r="U49" s="45"/>
      <c r="V49" s="45"/>
      <c r="W49" s="64"/>
    </row>
    <row r="50" spans="1:23" s="45" customFormat="1" ht="12">
      <c r="A50" s="39">
        <v>42</v>
      </c>
      <c r="B50" s="40"/>
      <c r="C50" s="48" t="s">
        <v>93</v>
      </c>
      <c r="D50" s="42" t="s">
        <v>24</v>
      </c>
      <c r="E50" s="43">
        <v>10</v>
      </c>
      <c r="F50" s="42">
        <v>20</v>
      </c>
      <c r="G50" s="43">
        <v>5</v>
      </c>
      <c r="H50" s="42">
        <v>60</v>
      </c>
      <c r="I50" s="43">
        <v>6</v>
      </c>
      <c r="J50" s="42">
        <v>100</v>
      </c>
      <c r="K50" s="43">
        <v>5</v>
      </c>
      <c r="L50" s="42">
        <v>50</v>
      </c>
      <c r="M50" s="43">
        <v>9</v>
      </c>
      <c r="N50" s="42">
        <v>80</v>
      </c>
      <c r="O50" s="43">
        <v>8.75</v>
      </c>
      <c r="P50" s="42">
        <v>50</v>
      </c>
      <c r="Q50" s="43">
        <f t="shared" si="7"/>
        <v>43.75</v>
      </c>
      <c r="R50" s="44">
        <f t="shared" si="8"/>
        <v>360</v>
      </c>
      <c r="S50" s="38"/>
      <c r="T50" s="38"/>
      <c r="W50" s="41"/>
    </row>
    <row r="51" spans="1:23" s="45" customFormat="1" ht="12">
      <c r="A51" s="46">
        <v>43</v>
      </c>
      <c r="B51" s="47"/>
      <c r="C51" s="48" t="s">
        <v>18</v>
      </c>
      <c r="D51" s="42" t="s">
        <v>52</v>
      </c>
      <c r="E51" s="43">
        <v>10</v>
      </c>
      <c r="F51" s="42">
        <v>20</v>
      </c>
      <c r="G51" s="43">
        <v>5</v>
      </c>
      <c r="H51" s="42">
        <v>60</v>
      </c>
      <c r="I51" s="43">
        <v>1</v>
      </c>
      <c r="J51" s="42">
        <v>100</v>
      </c>
      <c r="K51" s="43">
        <v>5</v>
      </c>
      <c r="L51" s="42">
        <v>50</v>
      </c>
      <c r="M51" s="43">
        <v>9</v>
      </c>
      <c r="N51" s="42">
        <v>80</v>
      </c>
      <c r="O51" s="43">
        <v>11.25</v>
      </c>
      <c r="P51" s="42">
        <v>50</v>
      </c>
      <c r="Q51" s="43">
        <f t="shared" si="7"/>
        <v>41.25</v>
      </c>
      <c r="R51" s="44">
        <f t="shared" si="8"/>
        <v>360</v>
      </c>
      <c r="S51" s="38"/>
      <c r="T51" s="38"/>
      <c r="W51" s="41"/>
    </row>
    <row r="52" spans="1:23" s="45" customFormat="1" ht="12">
      <c r="A52" s="39">
        <v>44</v>
      </c>
      <c r="B52" s="40"/>
      <c r="C52" s="48" t="s">
        <v>45</v>
      </c>
      <c r="D52" s="42" t="s">
        <v>13</v>
      </c>
      <c r="E52" s="43">
        <v>10</v>
      </c>
      <c r="F52" s="42">
        <v>20</v>
      </c>
      <c r="G52" s="43">
        <v>5</v>
      </c>
      <c r="H52" s="42">
        <v>60</v>
      </c>
      <c r="I52" s="43">
        <v>1</v>
      </c>
      <c r="J52" s="42">
        <v>100</v>
      </c>
      <c r="K52" s="43">
        <v>5</v>
      </c>
      <c r="L52" s="42">
        <v>50</v>
      </c>
      <c r="M52" s="43">
        <v>10</v>
      </c>
      <c r="N52" s="42">
        <v>80</v>
      </c>
      <c r="O52" s="43">
        <v>10</v>
      </c>
      <c r="P52" s="42">
        <v>50</v>
      </c>
      <c r="Q52" s="43">
        <f t="shared" si="7"/>
        <v>41</v>
      </c>
      <c r="R52" s="44">
        <f t="shared" si="8"/>
        <v>360</v>
      </c>
      <c r="S52" s="38"/>
      <c r="T52" s="38"/>
      <c r="W52" s="41"/>
    </row>
    <row r="53" spans="1:23" s="38" customFormat="1" ht="12">
      <c r="A53" s="46"/>
      <c r="B53" s="40"/>
      <c r="C53" s="48" t="s">
        <v>62</v>
      </c>
      <c r="D53" s="42" t="s">
        <v>34</v>
      </c>
      <c r="E53" s="43">
        <v>5</v>
      </c>
      <c r="F53" s="42">
        <v>20</v>
      </c>
      <c r="G53" s="43">
        <v>5</v>
      </c>
      <c r="H53" s="42">
        <v>60</v>
      </c>
      <c r="I53" s="43">
        <v>6</v>
      </c>
      <c r="J53" s="42">
        <v>100</v>
      </c>
      <c r="K53" s="43">
        <v>10</v>
      </c>
      <c r="L53" s="42">
        <v>50</v>
      </c>
      <c r="M53" s="43">
        <v>5</v>
      </c>
      <c r="N53" s="42">
        <v>80</v>
      </c>
      <c r="O53" s="43">
        <v>10</v>
      </c>
      <c r="P53" s="42">
        <v>50</v>
      </c>
      <c r="Q53" s="43">
        <f t="shared" si="7"/>
        <v>41</v>
      </c>
      <c r="R53" s="44">
        <f t="shared" si="8"/>
        <v>360</v>
      </c>
      <c r="U53" s="45"/>
      <c r="V53" s="45"/>
      <c r="W53" s="64"/>
    </row>
    <row r="54" spans="1:23" s="45" customFormat="1" ht="12">
      <c r="A54" s="39">
        <v>46</v>
      </c>
      <c r="B54" s="40"/>
      <c r="C54" s="48" t="s">
        <v>104</v>
      </c>
      <c r="D54" s="42" t="s">
        <v>52</v>
      </c>
      <c r="E54" s="43">
        <v>10</v>
      </c>
      <c r="F54" s="42">
        <v>20</v>
      </c>
      <c r="G54" s="43">
        <v>0</v>
      </c>
      <c r="H54" s="42">
        <v>60</v>
      </c>
      <c r="I54" s="43">
        <v>1</v>
      </c>
      <c r="J54" s="42">
        <v>100</v>
      </c>
      <c r="K54" s="43">
        <v>10</v>
      </c>
      <c r="L54" s="42">
        <v>50</v>
      </c>
      <c r="M54" s="43">
        <v>9</v>
      </c>
      <c r="N54" s="42">
        <v>44</v>
      </c>
      <c r="O54" s="43">
        <v>10</v>
      </c>
      <c r="P54" s="42">
        <v>50</v>
      </c>
      <c r="Q54" s="43">
        <f aca="true" t="shared" si="9" ref="Q54:R56">SUM(E54+G54+I54+K54+M54+O54)</f>
        <v>40</v>
      </c>
      <c r="R54" s="44">
        <f t="shared" si="9"/>
        <v>324</v>
      </c>
      <c r="S54" s="38"/>
      <c r="T54" s="38"/>
      <c r="W54" s="41"/>
    </row>
    <row r="55" spans="1:23" s="45" customFormat="1" ht="12">
      <c r="A55" s="46">
        <v>47</v>
      </c>
      <c r="B55" s="40"/>
      <c r="C55" s="48" t="s">
        <v>67</v>
      </c>
      <c r="D55" s="42" t="s">
        <v>58</v>
      </c>
      <c r="E55" s="43">
        <v>10</v>
      </c>
      <c r="F55" s="42">
        <v>20</v>
      </c>
      <c r="G55" s="43">
        <v>4</v>
      </c>
      <c r="H55" s="42">
        <v>60</v>
      </c>
      <c r="I55" s="43">
        <v>1</v>
      </c>
      <c r="J55" s="42">
        <v>100</v>
      </c>
      <c r="K55" s="43">
        <v>5</v>
      </c>
      <c r="L55" s="42">
        <v>50</v>
      </c>
      <c r="M55" s="43">
        <v>10</v>
      </c>
      <c r="N55" s="42">
        <v>80</v>
      </c>
      <c r="O55" s="43">
        <v>10</v>
      </c>
      <c r="P55" s="42">
        <v>50</v>
      </c>
      <c r="Q55" s="43">
        <f t="shared" si="9"/>
        <v>40</v>
      </c>
      <c r="R55" s="44">
        <f t="shared" si="9"/>
        <v>360</v>
      </c>
      <c r="S55" s="38"/>
      <c r="T55" s="38"/>
      <c r="W55" s="41"/>
    </row>
    <row r="56" spans="1:23" s="45" customFormat="1" ht="12">
      <c r="A56" s="39">
        <v>48</v>
      </c>
      <c r="B56" s="40"/>
      <c r="C56" s="48" t="s">
        <v>121</v>
      </c>
      <c r="D56" s="42" t="s">
        <v>35</v>
      </c>
      <c r="E56" s="43">
        <v>10</v>
      </c>
      <c r="F56" s="42">
        <v>18</v>
      </c>
      <c r="G56" s="43">
        <v>3.5</v>
      </c>
      <c r="H56" s="42">
        <v>60</v>
      </c>
      <c r="I56" s="43">
        <v>1</v>
      </c>
      <c r="J56" s="42">
        <v>85</v>
      </c>
      <c r="K56" s="43">
        <v>10</v>
      </c>
      <c r="L56" s="42">
        <v>50</v>
      </c>
      <c r="M56" s="43">
        <v>5</v>
      </c>
      <c r="N56" s="42">
        <v>80</v>
      </c>
      <c r="O56" s="43">
        <v>10</v>
      </c>
      <c r="P56" s="42">
        <v>50</v>
      </c>
      <c r="Q56" s="43">
        <f t="shared" si="9"/>
        <v>39.5</v>
      </c>
      <c r="R56" s="44">
        <f t="shared" si="9"/>
        <v>343</v>
      </c>
      <c r="S56" s="38"/>
      <c r="T56" s="38"/>
      <c r="W56" s="41"/>
    </row>
    <row r="57" spans="1:23" s="38" customFormat="1" ht="12">
      <c r="A57" s="46">
        <v>49</v>
      </c>
      <c r="B57" s="40"/>
      <c r="C57" s="48" t="s">
        <v>97</v>
      </c>
      <c r="D57" s="42" t="s">
        <v>96</v>
      </c>
      <c r="E57" s="43">
        <v>15</v>
      </c>
      <c r="F57" s="42">
        <v>20</v>
      </c>
      <c r="G57" s="43">
        <v>5</v>
      </c>
      <c r="H57" s="42">
        <v>60</v>
      </c>
      <c r="I57" s="43">
        <v>1</v>
      </c>
      <c r="J57" s="42">
        <v>77</v>
      </c>
      <c r="K57" s="43">
        <v>2.5</v>
      </c>
      <c r="L57" s="42">
        <v>50</v>
      </c>
      <c r="M57" s="43">
        <v>5</v>
      </c>
      <c r="N57" s="42">
        <v>80</v>
      </c>
      <c r="O57" s="43">
        <v>10</v>
      </c>
      <c r="P57" s="42">
        <v>50</v>
      </c>
      <c r="Q57" s="43">
        <f aca="true" t="shared" si="10" ref="Q57:Q65">SUM(E57+G57+I57+K57+M57+O57)</f>
        <v>38.5</v>
      </c>
      <c r="R57" s="44">
        <f aca="true" t="shared" si="11" ref="R57:R65">SUM(F57+H57+J57+L57+N57+P57)</f>
        <v>337</v>
      </c>
      <c r="U57" s="45"/>
      <c r="V57" s="45"/>
      <c r="W57" s="64"/>
    </row>
    <row r="58" spans="1:23" s="45" customFormat="1" ht="12">
      <c r="A58" s="39">
        <v>50</v>
      </c>
      <c r="B58" s="40"/>
      <c r="C58" s="48" t="s">
        <v>91</v>
      </c>
      <c r="D58" s="42" t="s">
        <v>58</v>
      </c>
      <c r="E58" s="43">
        <v>10</v>
      </c>
      <c r="F58" s="42">
        <v>20</v>
      </c>
      <c r="G58" s="43">
        <v>7</v>
      </c>
      <c r="H58" s="42">
        <v>60</v>
      </c>
      <c r="I58" s="43">
        <v>0</v>
      </c>
      <c r="J58" s="42">
        <v>100</v>
      </c>
      <c r="K58" s="43">
        <v>2.5</v>
      </c>
      <c r="L58" s="42">
        <v>50</v>
      </c>
      <c r="M58" s="43">
        <v>9</v>
      </c>
      <c r="N58" s="42">
        <v>80</v>
      </c>
      <c r="O58" s="43">
        <v>10</v>
      </c>
      <c r="P58" s="42">
        <v>42</v>
      </c>
      <c r="Q58" s="43">
        <f t="shared" si="10"/>
        <v>38.5</v>
      </c>
      <c r="R58" s="44">
        <f t="shared" si="11"/>
        <v>352</v>
      </c>
      <c r="S58" s="38"/>
      <c r="T58" s="38"/>
      <c r="W58" s="41"/>
    </row>
    <row r="59" spans="1:23" s="45" customFormat="1" ht="12">
      <c r="A59" s="46">
        <v>51</v>
      </c>
      <c r="B59" s="40"/>
      <c r="C59" s="48" t="s">
        <v>77</v>
      </c>
      <c r="D59" s="42" t="s">
        <v>26</v>
      </c>
      <c r="E59" s="43">
        <v>5</v>
      </c>
      <c r="F59" s="42">
        <v>20</v>
      </c>
      <c r="G59" s="43">
        <v>10</v>
      </c>
      <c r="H59" s="42">
        <v>59</v>
      </c>
      <c r="I59" s="43">
        <v>0</v>
      </c>
      <c r="J59" s="42">
        <v>100</v>
      </c>
      <c r="K59" s="43">
        <v>5</v>
      </c>
      <c r="L59" s="42">
        <v>50</v>
      </c>
      <c r="M59" s="43">
        <v>8</v>
      </c>
      <c r="N59" s="42">
        <v>77</v>
      </c>
      <c r="O59" s="43">
        <v>10</v>
      </c>
      <c r="P59" s="42">
        <v>41</v>
      </c>
      <c r="Q59" s="43">
        <f t="shared" si="10"/>
        <v>38</v>
      </c>
      <c r="R59" s="44">
        <f t="shared" si="11"/>
        <v>347</v>
      </c>
      <c r="S59" s="38"/>
      <c r="T59" s="38"/>
      <c r="W59" s="41"/>
    </row>
    <row r="60" spans="1:23" s="45" customFormat="1" ht="12">
      <c r="A60" s="39">
        <v>52</v>
      </c>
      <c r="B60" s="40"/>
      <c r="C60" s="48" t="s">
        <v>100</v>
      </c>
      <c r="D60" s="42" t="s">
        <v>32</v>
      </c>
      <c r="E60" s="43">
        <v>10</v>
      </c>
      <c r="F60" s="42">
        <v>20</v>
      </c>
      <c r="G60" s="43">
        <v>0</v>
      </c>
      <c r="H60" s="42">
        <v>60</v>
      </c>
      <c r="I60" s="43">
        <v>2</v>
      </c>
      <c r="J60" s="42">
        <v>100</v>
      </c>
      <c r="K60" s="43">
        <v>5</v>
      </c>
      <c r="L60" s="42">
        <v>50</v>
      </c>
      <c r="M60" s="43">
        <v>10</v>
      </c>
      <c r="N60" s="42">
        <v>45</v>
      </c>
      <c r="O60" s="43">
        <v>10</v>
      </c>
      <c r="P60" s="42">
        <v>48</v>
      </c>
      <c r="Q60" s="43">
        <f t="shared" si="10"/>
        <v>37</v>
      </c>
      <c r="R60" s="44">
        <f t="shared" si="11"/>
        <v>323</v>
      </c>
      <c r="S60" s="38"/>
      <c r="T60" s="38"/>
      <c r="W60" s="48"/>
    </row>
    <row r="61" spans="1:23" s="38" customFormat="1" ht="12">
      <c r="A61" s="46">
        <v>53</v>
      </c>
      <c r="B61" s="47"/>
      <c r="C61" s="48" t="s">
        <v>73</v>
      </c>
      <c r="D61" s="42" t="s">
        <v>116</v>
      </c>
      <c r="E61" s="43">
        <v>10</v>
      </c>
      <c r="F61" s="42">
        <v>20</v>
      </c>
      <c r="G61" s="43">
        <v>5</v>
      </c>
      <c r="H61" s="42">
        <v>60</v>
      </c>
      <c r="I61" s="43">
        <v>1</v>
      </c>
      <c r="J61" s="42">
        <v>100</v>
      </c>
      <c r="K61" s="43">
        <v>10</v>
      </c>
      <c r="L61" s="42">
        <v>50</v>
      </c>
      <c r="M61" s="43">
        <v>0</v>
      </c>
      <c r="N61" s="42">
        <v>80</v>
      </c>
      <c r="O61" s="43">
        <v>10</v>
      </c>
      <c r="P61" s="42">
        <v>50</v>
      </c>
      <c r="Q61" s="43">
        <f t="shared" si="10"/>
        <v>36</v>
      </c>
      <c r="R61" s="44">
        <f t="shared" si="11"/>
        <v>360</v>
      </c>
      <c r="U61" s="45"/>
      <c r="V61" s="45"/>
      <c r="W61" s="64"/>
    </row>
    <row r="62" spans="1:23" s="45" customFormat="1" ht="12">
      <c r="A62" s="39"/>
      <c r="B62" s="40"/>
      <c r="C62" s="48" t="s">
        <v>84</v>
      </c>
      <c r="D62" s="42" t="s">
        <v>50</v>
      </c>
      <c r="E62" s="43">
        <v>5</v>
      </c>
      <c r="F62" s="42">
        <v>20</v>
      </c>
      <c r="G62" s="43">
        <v>8.5</v>
      </c>
      <c r="H62" s="42">
        <v>60</v>
      </c>
      <c r="I62" s="43">
        <v>5</v>
      </c>
      <c r="J62" s="42">
        <v>100</v>
      </c>
      <c r="K62" s="43">
        <v>2.5</v>
      </c>
      <c r="L62" s="42">
        <v>50</v>
      </c>
      <c r="M62" s="43">
        <v>5</v>
      </c>
      <c r="N62" s="42">
        <v>80</v>
      </c>
      <c r="O62" s="43">
        <v>10</v>
      </c>
      <c r="P62" s="42">
        <v>50</v>
      </c>
      <c r="Q62" s="43">
        <f t="shared" si="10"/>
        <v>36</v>
      </c>
      <c r="R62" s="44">
        <f t="shared" si="11"/>
        <v>360</v>
      </c>
      <c r="S62" s="38"/>
      <c r="T62" s="38"/>
      <c r="W62" s="41"/>
    </row>
    <row r="63" spans="1:23" s="45" customFormat="1" ht="12">
      <c r="A63" s="46">
        <v>55</v>
      </c>
      <c r="B63" s="40"/>
      <c r="C63" s="48" t="s">
        <v>79</v>
      </c>
      <c r="D63" s="42" t="s">
        <v>80</v>
      </c>
      <c r="E63" s="43">
        <v>15</v>
      </c>
      <c r="F63" s="42">
        <v>20</v>
      </c>
      <c r="G63" s="43">
        <v>0</v>
      </c>
      <c r="H63" s="42">
        <v>60</v>
      </c>
      <c r="I63" s="43">
        <v>0</v>
      </c>
      <c r="J63" s="42">
        <v>100</v>
      </c>
      <c r="K63" s="43">
        <v>5</v>
      </c>
      <c r="L63" s="42">
        <v>50</v>
      </c>
      <c r="M63" s="43">
        <v>10</v>
      </c>
      <c r="N63" s="42">
        <v>80</v>
      </c>
      <c r="O63" s="43">
        <v>5</v>
      </c>
      <c r="P63" s="42">
        <v>49</v>
      </c>
      <c r="Q63" s="43">
        <f t="shared" si="10"/>
        <v>35</v>
      </c>
      <c r="R63" s="44">
        <f t="shared" si="11"/>
        <v>359</v>
      </c>
      <c r="S63" s="38"/>
      <c r="T63" s="38"/>
      <c r="W63" s="41"/>
    </row>
    <row r="64" spans="1:23" s="45" customFormat="1" ht="12">
      <c r="A64" s="39">
        <v>56</v>
      </c>
      <c r="B64" s="40"/>
      <c r="C64" s="48" t="s">
        <v>83</v>
      </c>
      <c r="D64" s="42" t="s">
        <v>34</v>
      </c>
      <c r="E64" s="43">
        <v>5</v>
      </c>
      <c r="F64" s="42">
        <v>20</v>
      </c>
      <c r="G64" s="43">
        <v>0</v>
      </c>
      <c r="H64" s="42">
        <v>60</v>
      </c>
      <c r="I64" s="43">
        <v>0</v>
      </c>
      <c r="J64" s="42">
        <v>100</v>
      </c>
      <c r="K64" s="43">
        <v>10</v>
      </c>
      <c r="L64" s="42">
        <v>50</v>
      </c>
      <c r="M64" s="43">
        <v>10</v>
      </c>
      <c r="N64" s="42">
        <v>80</v>
      </c>
      <c r="O64" s="43">
        <v>10</v>
      </c>
      <c r="P64" s="42">
        <v>50</v>
      </c>
      <c r="Q64" s="43">
        <f t="shared" si="10"/>
        <v>35</v>
      </c>
      <c r="R64" s="44">
        <f t="shared" si="11"/>
        <v>360</v>
      </c>
      <c r="S64" s="38"/>
      <c r="T64" s="38"/>
      <c r="W64" s="41"/>
    </row>
    <row r="65" spans="1:23" s="38" customFormat="1" ht="12">
      <c r="A65" s="46">
        <v>57</v>
      </c>
      <c r="B65" s="40"/>
      <c r="C65" s="48" t="s">
        <v>99</v>
      </c>
      <c r="D65" s="42" t="s">
        <v>96</v>
      </c>
      <c r="E65" s="43">
        <v>5</v>
      </c>
      <c r="F65" s="42">
        <v>20</v>
      </c>
      <c r="G65" s="43">
        <v>3.5</v>
      </c>
      <c r="H65" s="42">
        <v>60</v>
      </c>
      <c r="I65" s="43">
        <v>1</v>
      </c>
      <c r="J65" s="42">
        <v>100</v>
      </c>
      <c r="K65" s="43">
        <v>7.5</v>
      </c>
      <c r="L65" s="42">
        <v>50</v>
      </c>
      <c r="M65" s="43">
        <v>7</v>
      </c>
      <c r="N65" s="42">
        <v>80</v>
      </c>
      <c r="O65" s="43">
        <v>10</v>
      </c>
      <c r="P65" s="42">
        <v>50</v>
      </c>
      <c r="Q65" s="43">
        <f t="shared" si="10"/>
        <v>34</v>
      </c>
      <c r="R65" s="44">
        <f t="shared" si="11"/>
        <v>360</v>
      </c>
      <c r="U65" s="45"/>
      <c r="V65" s="45"/>
      <c r="W65" s="64"/>
    </row>
    <row r="66" spans="1:23" s="45" customFormat="1" ht="12">
      <c r="A66" s="39">
        <v>58</v>
      </c>
      <c r="B66" s="40"/>
      <c r="C66" s="48" t="s">
        <v>107</v>
      </c>
      <c r="D66" s="42" t="s">
        <v>108</v>
      </c>
      <c r="E66" s="43">
        <v>5</v>
      </c>
      <c r="F66" s="42">
        <v>20</v>
      </c>
      <c r="G66" s="43">
        <v>5</v>
      </c>
      <c r="H66" s="42">
        <v>60</v>
      </c>
      <c r="I66" s="43">
        <f>9</f>
        <v>9</v>
      </c>
      <c r="J66" s="42">
        <v>100</v>
      </c>
      <c r="K66" s="43">
        <v>5</v>
      </c>
      <c r="L66" s="42">
        <v>50</v>
      </c>
      <c r="M66" s="43">
        <v>5</v>
      </c>
      <c r="N66" s="42">
        <v>80</v>
      </c>
      <c r="O66" s="43">
        <v>2.5</v>
      </c>
      <c r="P66" s="42">
        <v>50</v>
      </c>
      <c r="Q66" s="43">
        <f aca="true" t="shared" si="12" ref="Q66:R69">SUM(E66+G66+I66+K66+M66+O66)</f>
        <v>31.5</v>
      </c>
      <c r="R66" s="44">
        <f t="shared" si="12"/>
        <v>360</v>
      </c>
      <c r="S66" s="38"/>
      <c r="T66" s="38"/>
      <c r="W66" s="41"/>
    </row>
    <row r="67" spans="1:23" s="45" customFormat="1" ht="12">
      <c r="A67" s="46">
        <v>59</v>
      </c>
      <c r="B67" s="40"/>
      <c r="C67" s="48" t="s">
        <v>54</v>
      </c>
      <c r="D67" s="42" t="s">
        <v>34</v>
      </c>
      <c r="E67" s="43">
        <v>10</v>
      </c>
      <c r="F67" s="42">
        <v>20</v>
      </c>
      <c r="G67" s="43">
        <v>4</v>
      </c>
      <c r="H67" s="42">
        <v>60</v>
      </c>
      <c r="I67" s="43">
        <v>4</v>
      </c>
      <c r="J67" s="42">
        <v>100</v>
      </c>
      <c r="K67" s="43">
        <v>2.5</v>
      </c>
      <c r="L67" s="42">
        <v>50</v>
      </c>
      <c r="M67" s="43">
        <v>5</v>
      </c>
      <c r="N67" s="42">
        <v>80</v>
      </c>
      <c r="O67" s="43">
        <v>5</v>
      </c>
      <c r="P67" s="42">
        <v>50</v>
      </c>
      <c r="Q67" s="43">
        <f t="shared" si="12"/>
        <v>30.5</v>
      </c>
      <c r="R67" s="44">
        <f t="shared" si="12"/>
        <v>360</v>
      </c>
      <c r="S67" s="38"/>
      <c r="T67" s="38"/>
      <c r="W67" s="41"/>
    </row>
    <row r="68" spans="1:23" s="45" customFormat="1" ht="12">
      <c r="A68" s="39">
        <v>60</v>
      </c>
      <c r="B68" s="40"/>
      <c r="C68" s="48" t="s">
        <v>57</v>
      </c>
      <c r="D68" s="42" t="s">
        <v>24</v>
      </c>
      <c r="E68" s="43">
        <v>5</v>
      </c>
      <c r="F68" s="42">
        <v>20</v>
      </c>
      <c r="G68" s="43">
        <v>6.25</v>
      </c>
      <c r="H68" s="42">
        <v>60</v>
      </c>
      <c r="I68" s="43">
        <v>0</v>
      </c>
      <c r="J68" s="42">
        <v>100</v>
      </c>
      <c r="K68" s="43">
        <v>2.5</v>
      </c>
      <c r="L68" s="42">
        <v>50</v>
      </c>
      <c r="M68" s="43">
        <v>7</v>
      </c>
      <c r="N68" s="42">
        <v>80</v>
      </c>
      <c r="O68" s="43">
        <v>5</v>
      </c>
      <c r="P68" s="42">
        <v>50</v>
      </c>
      <c r="Q68" s="43">
        <f t="shared" si="12"/>
        <v>25.75</v>
      </c>
      <c r="R68" s="44">
        <f t="shared" si="12"/>
        <v>360</v>
      </c>
      <c r="S68" s="38"/>
      <c r="T68" s="38"/>
      <c r="W68" s="41"/>
    </row>
    <row r="69" spans="1:23" s="38" customFormat="1" ht="12">
      <c r="A69" s="46">
        <v>61</v>
      </c>
      <c r="B69" s="40"/>
      <c r="C69" s="48" t="s">
        <v>94</v>
      </c>
      <c r="D69" s="42" t="s">
        <v>24</v>
      </c>
      <c r="E69" s="43">
        <v>10</v>
      </c>
      <c r="F69" s="42">
        <v>20</v>
      </c>
      <c r="G69" s="43">
        <v>3.25</v>
      </c>
      <c r="H69" s="42">
        <v>60</v>
      </c>
      <c r="I69" s="43">
        <v>1</v>
      </c>
      <c r="J69" s="42">
        <v>100</v>
      </c>
      <c r="K69" s="43">
        <v>2.5</v>
      </c>
      <c r="L69" s="42">
        <v>50</v>
      </c>
      <c r="M69" s="43">
        <v>5</v>
      </c>
      <c r="N69" s="42">
        <v>80</v>
      </c>
      <c r="O69" s="43">
        <v>3.75</v>
      </c>
      <c r="P69" s="42">
        <v>50</v>
      </c>
      <c r="Q69" s="43">
        <f t="shared" si="12"/>
        <v>25.5</v>
      </c>
      <c r="R69" s="44">
        <f t="shared" si="12"/>
        <v>360</v>
      </c>
      <c r="U69" s="45"/>
      <c r="V69" s="45"/>
      <c r="W69" s="64"/>
    </row>
    <row r="70" spans="1:23" s="45" customFormat="1" ht="12">
      <c r="A70" s="39">
        <v>62</v>
      </c>
      <c r="B70" s="40"/>
      <c r="C70" s="48" t="s">
        <v>71</v>
      </c>
      <c r="D70" s="42" t="s">
        <v>85</v>
      </c>
      <c r="E70" s="43">
        <v>5</v>
      </c>
      <c r="F70" s="42">
        <v>20</v>
      </c>
      <c r="G70" s="43">
        <v>4.5</v>
      </c>
      <c r="H70" s="42">
        <v>59</v>
      </c>
      <c r="I70" s="43">
        <v>2</v>
      </c>
      <c r="J70" s="42">
        <v>100</v>
      </c>
      <c r="K70" s="43">
        <v>5</v>
      </c>
      <c r="L70" s="42">
        <v>50</v>
      </c>
      <c r="M70" s="43">
        <v>0</v>
      </c>
      <c r="N70" s="42">
        <v>80</v>
      </c>
      <c r="O70" s="43">
        <v>8.75</v>
      </c>
      <c r="P70" s="42">
        <v>50</v>
      </c>
      <c r="Q70" s="43">
        <f aca="true" t="shared" si="13" ref="Q70:R73">SUM(E70+G70+I70+K70+M70+O70)</f>
        <v>25.25</v>
      </c>
      <c r="R70" s="44">
        <f t="shared" si="13"/>
        <v>359</v>
      </c>
      <c r="S70" s="38"/>
      <c r="T70" s="38"/>
      <c r="W70" s="41"/>
    </row>
    <row r="71" spans="1:23" s="45" customFormat="1" ht="12">
      <c r="A71" s="46">
        <v>63</v>
      </c>
      <c r="B71" s="40"/>
      <c r="C71" s="48" t="s">
        <v>74</v>
      </c>
      <c r="D71" s="42" t="s">
        <v>32</v>
      </c>
      <c r="E71" s="43">
        <v>5</v>
      </c>
      <c r="F71" s="42">
        <v>20</v>
      </c>
      <c r="G71" s="43">
        <v>0</v>
      </c>
      <c r="H71" s="42">
        <v>60</v>
      </c>
      <c r="I71" s="43">
        <v>0</v>
      </c>
      <c r="J71" s="42">
        <v>100</v>
      </c>
      <c r="K71" s="43">
        <v>5</v>
      </c>
      <c r="L71" s="42">
        <v>50</v>
      </c>
      <c r="M71" s="43">
        <v>5</v>
      </c>
      <c r="N71" s="42">
        <v>80</v>
      </c>
      <c r="O71" s="43">
        <v>10</v>
      </c>
      <c r="P71" s="42">
        <v>50</v>
      </c>
      <c r="Q71" s="43">
        <f t="shared" si="13"/>
        <v>25</v>
      </c>
      <c r="R71" s="44">
        <f t="shared" si="13"/>
        <v>360</v>
      </c>
      <c r="S71" s="38"/>
      <c r="T71" s="38"/>
      <c r="W71" s="41"/>
    </row>
    <row r="72" spans="1:23" s="45" customFormat="1" ht="12">
      <c r="A72" s="39">
        <v>64</v>
      </c>
      <c r="B72" s="47"/>
      <c r="C72" s="48" t="s">
        <v>90</v>
      </c>
      <c r="D72" s="49" t="s">
        <v>58</v>
      </c>
      <c r="E72" s="50">
        <v>5</v>
      </c>
      <c r="F72" s="49">
        <v>20</v>
      </c>
      <c r="G72" s="50">
        <v>5</v>
      </c>
      <c r="H72" s="49">
        <v>60</v>
      </c>
      <c r="I72" s="50">
        <v>0</v>
      </c>
      <c r="J72" s="49">
        <v>100</v>
      </c>
      <c r="K72" s="50">
        <v>2.5</v>
      </c>
      <c r="L72" s="49">
        <v>50</v>
      </c>
      <c r="M72" s="50">
        <v>10</v>
      </c>
      <c r="N72" s="49">
        <v>80</v>
      </c>
      <c r="O72" s="50">
        <v>0</v>
      </c>
      <c r="P72" s="49">
        <v>50</v>
      </c>
      <c r="Q72" s="50">
        <f t="shared" si="13"/>
        <v>22.5</v>
      </c>
      <c r="R72" s="51">
        <f t="shared" si="13"/>
        <v>360</v>
      </c>
      <c r="S72" s="38"/>
      <c r="T72" s="38"/>
      <c r="W72" s="41"/>
    </row>
    <row r="73" spans="1:23" s="38" customFormat="1" ht="12">
      <c r="A73" s="46">
        <v>65</v>
      </c>
      <c r="B73" s="40"/>
      <c r="C73" s="48" t="s">
        <v>110</v>
      </c>
      <c r="D73" s="42" t="s">
        <v>129</v>
      </c>
      <c r="E73" s="43">
        <v>10</v>
      </c>
      <c r="F73" s="42">
        <v>20</v>
      </c>
      <c r="G73" s="43">
        <v>0</v>
      </c>
      <c r="H73" s="42">
        <v>60</v>
      </c>
      <c r="I73" s="43">
        <v>2</v>
      </c>
      <c r="J73" s="42">
        <v>100</v>
      </c>
      <c r="K73" s="43">
        <v>6.25</v>
      </c>
      <c r="L73" s="42">
        <v>50</v>
      </c>
      <c r="M73" s="43">
        <v>0</v>
      </c>
      <c r="N73" s="42">
        <v>80</v>
      </c>
      <c r="O73" s="43">
        <v>0</v>
      </c>
      <c r="P73" s="42">
        <v>50</v>
      </c>
      <c r="Q73" s="43">
        <f t="shared" si="13"/>
        <v>18.25</v>
      </c>
      <c r="R73" s="44">
        <f t="shared" si="13"/>
        <v>360</v>
      </c>
      <c r="U73" s="45"/>
      <c r="V73" s="45"/>
      <c r="W73" s="64"/>
    </row>
    <row r="74" spans="1:23" s="45" customFormat="1" ht="12">
      <c r="A74" s="39">
        <v>66</v>
      </c>
      <c r="B74" s="40"/>
      <c r="C74" s="48" t="s">
        <v>111</v>
      </c>
      <c r="D74" s="42" t="s">
        <v>129</v>
      </c>
      <c r="E74" s="43">
        <v>5</v>
      </c>
      <c r="F74" s="42">
        <v>20</v>
      </c>
      <c r="G74" s="43">
        <v>0</v>
      </c>
      <c r="H74" s="42">
        <v>60</v>
      </c>
      <c r="I74" s="43">
        <v>1</v>
      </c>
      <c r="J74" s="42">
        <v>100</v>
      </c>
      <c r="K74" s="43">
        <v>3.75</v>
      </c>
      <c r="L74" s="42">
        <v>50</v>
      </c>
      <c r="M74" s="43">
        <v>5</v>
      </c>
      <c r="N74" s="42">
        <v>80</v>
      </c>
      <c r="O74" s="43">
        <v>0</v>
      </c>
      <c r="P74" s="42">
        <v>50</v>
      </c>
      <c r="Q74" s="43">
        <f aca="true" t="shared" si="14" ref="Q74:R76">SUM(E74+G74+I74+K74+M74+O74)</f>
        <v>14.75</v>
      </c>
      <c r="R74" s="44">
        <f t="shared" si="14"/>
        <v>360</v>
      </c>
      <c r="S74" s="38"/>
      <c r="T74" s="38"/>
      <c r="W74" s="41"/>
    </row>
    <row r="75" spans="1:23" s="45" customFormat="1" ht="12">
      <c r="A75" s="46">
        <v>67</v>
      </c>
      <c r="B75" s="40"/>
      <c r="C75" s="48" t="s">
        <v>127</v>
      </c>
      <c r="D75" s="42" t="s">
        <v>40</v>
      </c>
      <c r="E75" s="43">
        <v>5</v>
      </c>
      <c r="F75" s="42">
        <v>20</v>
      </c>
      <c r="G75" s="43">
        <v>0</v>
      </c>
      <c r="H75" s="42">
        <v>60</v>
      </c>
      <c r="I75" s="43">
        <v>3</v>
      </c>
      <c r="J75" s="42">
        <v>100</v>
      </c>
      <c r="K75" s="43">
        <v>5</v>
      </c>
      <c r="L75" s="42">
        <v>50</v>
      </c>
      <c r="M75" s="43">
        <v>0</v>
      </c>
      <c r="N75" s="42">
        <v>80</v>
      </c>
      <c r="O75" s="43">
        <v>0</v>
      </c>
      <c r="P75" s="42">
        <v>50</v>
      </c>
      <c r="Q75" s="43">
        <f t="shared" si="14"/>
        <v>13</v>
      </c>
      <c r="R75" s="44">
        <f t="shared" si="14"/>
        <v>360</v>
      </c>
      <c r="S75" s="38"/>
      <c r="T75" s="38"/>
      <c r="W75" s="41"/>
    </row>
    <row r="76" spans="1:23" s="45" customFormat="1" ht="12">
      <c r="A76" s="39">
        <v>68</v>
      </c>
      <c r="B76" s="40"/>
      <c r="C76" s="48" t="s">
        <v>106</v>
      </c>
      <c r="D76" s="42" t="s">
        <v>50</v>
      </c>
      <c r="E76" s="43">
        <v>5</v>
      </c>
      <c r="F76" s="42">
        <v>20</v>
      </c>
      <c r="G76" s="43">
        <v>0</v>
      </c>
      <c r="H76" s="42">
        <v>60</v>
      </c>
      <c r="I76" s="43">
        <v>0</v>
      </c>
      <c r="J76" s="42">
        <v>100</v>
      </c>
      <c r="K76" s="43">
        <v>2.5</v>
      </c>
      <c r="L76" s="42">
        <v>50</v>
      </c>
      <c r="M76" s="43">
        <v>0</v>
      </c>
      <c r="N76" s="42">
        <v>80</v>
      </c>
      <c r="O76" s="43">
        <v>0</v>
      </c>
      <c r="P76" s="42">
        <v>50</v>
      </c>
      <c r="Q76" s="43">
        <f t="shared" si="14"/>
        <v>7.5</v>
      </c>
      <c r="R76" s="44">
        <f t="shared" si="14"/>
        <v>360</v>
      </c>
      <c r="S76" s="38"/>
      <c r="T76" s="38"/>
      <c r="W76" s="41"/>
    </row>
    <row r="77" spans="1:23" s="38" customFormat="1" ht="12">
      <c r="A77" s="83" t="s">
        <v>69</v>
      </c>
      <c r="B77" s="40"/>
      <c r="C77" s="48" t="s">
        <v>22</v>
      </c>
      <c r="D77" s="42" t="s">
        <v>116</v>
      </c>
      <c r="E77" s="43">
        <v>15</v>
      </c>
      <c r="F77" s="42">
        <v>20</v>
      </c>
      <c r="G77" s="43">
        <v>10</v>
      </c>
      <c r="H77" s="42">
        <v>60</v>
      </c>
      <c r="I77" s="43">
        <v>1</v>
      </c>
      <c r="J77" s="42">
        <v>100</v>
      </c>
      <c r="K77" s="43">
        <v>5</v>
      </c>
      <c r="L77" s="42">
        <v>50</v>
      </c>
      <c r="M77" s="43">
        <v>10</v>
      </c>
      <c r="N77" s="42">
        <v>80</v>
      </c>
      <c r="O77" s="43">
        <v>10</v>
      </c>
      <c r="P77" s="42">
        <v>50</v>
      </c>
      <c r="Q77" s="43">
        <f aca="true" t="shared" si="15" ref="Q77:R80">SUM(E77+G77+I77+K77+M77+O77)</f>
        <v>51</v>
      </c>
      <c r="R77" s="44">
        <f t="shared" si="15"/>
        <v>360</v>
      </c>
      <c r="U77" s="45"/>
      <c r="V77" s="45"/>
      <c r="W77" s="64"/>
    </row>
    <row r="78" spans="1:23" s="45" customFormat="1" ht="12">
      <c r="A78" s="84" t="s">
        <v>69</v>
      </c>
      <c r="B78" s="40"/>
      <c r="C78" s="48" t="s">
        <v>114</v>
      </c>
      <c r="D78" s="42" t="s">
        <v>116</v>
      </c>
      <c r="E78" s="43">
        <v>15</v>
      </c>
      <c r="F78" s="42">
        <v>20</v>
      </c>
      <c r="G78" s="43">
        <v>5</v>
      </c>
      <c r="H78" s="42">
        <v>60</v>
      </c>
      <c r="I78" s="43">
        <v>1</v>
      </c>
      <c r="J78" s="42">
        <v>100</v>
      </c>
      <c r="K78" s="43">
        <v>5</v>
      </c>
      <c r="L78" s="42">
        <v>50</v>
      </c>
      <c r="M78" s="43">
        <v>5</v>
      </c>
      <c r="N78" s="42">
        <v>80</v>
      </c>
      <c r="O78" s="43">
        <v>8.75</v>
      </c>
      <c r="P78" s="42">
        <v>50</v>
      </c>
      <c r="Q78" s="43">
        <f t="shared" si="15"/>
        <v>39.75</v>
      </c>
      <c r="R78" s="44">
        <f t="shared" si="15"/>
        <v>360</v>
      </c>
      <c r="S78" s="38"/>
      <c r="T78" s="38"/>
      <c r="W78" s="41"/>
    </row>
    <row r="79" spans="1:23" s="45" customFormat="1" ht="12">
      <c r="A79" s="92" t="s">
        <v>69</v>
      </c>
      <c r="B79" s="93"/>
      <c r="C79" s="94" t="s">
        <v>115</v>
      </c>
      <c r="D79" s="95" t="s">
        <v>116</v>
      </c>
      <c r="E79" s="96">
        <v>10</v>
      </c>
      <c r="F79" s="95">
        <v>20</v>
      </c>
      <c r="G79" s="96">
        <v>5</v>
      </c>
      <c r="H79" s="95">
        <v>53</v>
      </c>
      <c r="I79" s="96">
        <v>1</v>
      </c>
      <c r="J79" s="95">
        <v>33</v>
      </c>
      <c r="K79" s="96">
        <v>2.5</v>
      </c>
      <c r="L79" s="95">
        <v>50</v>
      </c>
      <c r="M79" s="96">
        <v>5</v>
      </c>
      <c r="N79" s="95">
        <v>17</v>
      </c>
      <c r="O79" s="96">
        <v>7.5</v>
      </c>
      <c r="P79" s="95">
        <v>50</v>
      </c>
      <c r="Q79" s="96">
        <f t="shared" si="15"/>
        <v>31</v>
      </c>
      <c r="R79" s="97">
        <f t="shared" si="15"/>
        <v>223</v>
      </c>
      <c r="S79" s="38"/>
      <c r="T79" s="38"/>
      <c r="W79" s="41"/>
    </row>
    <row r="80" spans="1:23" s="45" customFormat="1" ht="12" hidden="1">
      <c r="A80" s="85">
        <v>68</v>
      </c>
      <c r="B80" s="86">
        <v>1</v>
      </c>
      <c r="C80" s="87" t="s">
        <v>9</v>
      </c>
      <c r="D80" s="88"/>
      <c r="E80" s="89">
        <f aca="true" t="shared" si="16" ref="E80:E100">IF((E81+E82&gt;=E81+E83)*(E81+E82&gt;=E82+E83),E81+E82,(IF(E81+E83&gt;=E82+E83,E81+E83,E82+E83)))</f>
        <v>0</v>
      </c>
      <c r="F80" s="88">
        <f aca="true" t="shared" si="17" ref="F80:F100">IF((E81=E82)*(E82=E83),(IF((F81+F82&lt;=F82+F83)*(F81+F82&lt;=F81+F83),F81+F82,(IF(F81+F83&lt;=F83+F82,F81+F83,F83+F82)))),(IF((E81+E82&gt;E81+E83)*(E81+E82&gt;E82+E83),F81+F82,(IF((E82+E83&gt;E81+E83)*(E82+E83&gt;E81+E82),F82+F83,(IF(((E81&gt;E82)*(E82=E83)*(F82&lt;=F83))+((E82&gt;E83)*(E83=E81)*(F83&gt;F81)),F82+F81,(IF(((E81&gt;E82)*(E82=E83)*(F82&gt;F83))+((E83&gt;E82)*(E82=E81)*(F81&lt;=F82)),F81+F83,(IF(((E82&gt;E83)*(E81=E83)*(F83&lt;=F81))+((E83&gt;E82)*(E82=E81)*(F81&gt;F82)),F82+F83,F81+F83)))))))))))</f>
        <v>9300</v>
      </c>
      <c r="G80" s="90">
        <f aca="true" t="shared" si="18" ref="G80:G100">IF((G81+G82&gt;=G81+G83)*(G81+G82&gt;=G82+G83),G81+G82,(IF(G81+G83&gt;=G82+G83,G81+G83,G82+G83)))</f>
        <v>0</v>
      </c>
      <c r="H80" s="88">
        <f aca="true" t="shared" si="19" ref="H80:H100">IF((G81=G82)*(G82=G83),(IF((H81+H82&lt;=H82+H83)*(H81+H82&lt;=H81+H83),H81+H82,(IF(H81+H83&lt;=H83+H82,H81+H83,H83+H82)))),(IF((G81+G82&gt;G81+G83)*(G81+G82&gt;G82+G83),H81+H82,(IF((G82+G83&gt;G81+G83)*(G82+G83&gt;G81+G82),H82+H83,(IF(((G81&gt;G82)*(G82=G83)*(H82&lt;=H83))+((G82&gt;G83)*(G83=G81)*(H83&gt;H81)),H82+H81,(IF(((G81&gt;G82)*(G82=G83)*(H82&gt;H83))+((G83&gt;G82)*(G82=G81)*(H81&lt;=H82)),H81+H83,(IF(((G82&gt;G83)*(G81=G83)*(H83&lt;=H81))+((G83&gt;G82)*(G82=G81)*(H81&gt;H82)),H82+H83,H81+H83)))))))))))</f>
        <v>27900</v>
      </c>
      <c r="I80" s="89">
        <f aca="true" t="shared" si="20" ref="I80:I100">IF((I81+I82&gt;=I81+I83)*(I81+I82&gt;=I82+I83),I81+I82,(IF(I81+I83&gt;=I82+I83,I81+I83,I82+I83)))</f>
        <v>0</v>
      </c>
      <c r="J80" s="88">
        <f aca="true" t="shared" si="21" ref="J80:J100">IF((I81=I82)*(I82=I83),(IF((J81+J82&lt;=J82+J83)*(J81+J82&lt;=J81+J83),J81+J82,(IF(J81+J83&lt;=J83+J82,J81+J83,J83+J82)))),(IF((I81+I82&gt;I81+I83)*(I81+I82&gt;I82+I83),J81+J82,(IF((I82+I83&gt;I81+I83)*(I82+I83&gt;I81+I82),J82+J83,(IF(((I81&gt;I82)*(I82=I83)*(J82&lt;=J83))+((I82&gt;I83)*(I83=I81)*(J83&gt;J81)),J82+J81,(IF(((I81&gt;I82)*(I82=I83)*(J82&gt;J83))+((I83&gt;I82)*(I82=I81)*(J81&lt;=J82)),J81+J83,(IF(((I82&gt;I83)*(I81=I83)*(J83&lt;=J81))+((I83&gt;I82)*(I82=I81)*(J81&gt;J82)),J82+J83,J81+J83)))))))))))</f>
        <v>46500</v>
      </c>
      <c r="K80" s="89">
        <f aca="true" t="shared" si="22" ref="K80:K100">IF((K81+K82&gt;=K81+K83)*(K81+K82&gt;=K82+K83),K81+K82,(IF(K81+K83&gt;=K82+K83,K81+K83,K82+K83)))</f>
        <v>0</v>
      </c>
      <c r="L80" s="88">
        <f aca="true" t="shared" si="23" ref="L80:L100">IF((K81=K82)*(K82=K83),(IF((L81+L82&lt;=L82+L83)*(L81+L82&lt;=L81+L83),L81+L82,(IF(L81+L83&lt;=L83+L82,L81+L83,L83+L82)))),(IF((K81+K82&gt;K81+K83)*(K81+K82&gt;K82+K83),L81+L82,(IF((K82+K83&gt;K81+K83)*(K82+K83&gt;K81+K82),L82+L83,(IF(((K81&gt;K82)*(K82=K83)*(L82&lt;=L83))+((K82&gt;K83)*(K83=K81)*(L83&gt;L81)),L82+L81,(IF(((K81&gt;K82)*(K82=K83)*(L82&gt;L83))+((K83&gt;K82)*(K82=K81)*(L81&lt;=L82)),L81+L83,(IF(((K82&gt;K83)*(K81=K83)*(L83&lt;=L81))+((K83&gt;K82)*(K82=K81)*(L81&gt;L82)),L82+L83,L81+L83)))))))))))</f>
        <v>23250</v>
      </c>
      <c r="M80" s="89">
        <f aca="true" t="shared" si="24" ref="M80:M100">IF((M81+M82&gt;=M81+M83)*(M81+M82&gt;=M82+M83),M81+M82,(IF(M81+M83&gt;=M82+M83,M81+M83,M82+M83)))</f>
        <v>0</v>
      </c>
      <c r="N80" s="88">
        <f aca="true" t="shared" si="25" ref="N80:N100">IF((M81=M82)*(M82=M83),(IF((N81+N82&lt;=N82+N83)*(N81+N82&lt;=N81+N83),N81+N82,(IF(N81+N83&lt;=N83+N82,N81+N83,N83+N82)))),(IF((M81+M82&gt;M81+M83)*(M81+M82&gt;M82+M83),N81+N82,(IF((M82+M83&gt;M81+M83)*(M82+M83&gt;M81+M82),N82+N83,(IF(((M81&gt;M82)*(M82=M83)*(N82&lt;=N83))+((M82&gt;M83)*(M83=M81)*(N83&gt;N81)),N82+N81,(IF(((M81&gt;M82)*(M82=M83)*(N82&gt;N83))+((M83&gt;M82)*(M82=M81)*(N81&lt;=N82)),N81+N83,(IF(((M82&gt;M83)*(M81=M83)*(N83&lt;=N81))+((M83&gt;M82)*(M82=M81)*(N81&gt;N82)),N82+N83,N81+N83)))))))))))</f>
        <v>37200</v>
      </c>
      <c r="O80" s="90">
        <f aca="true" t="shared" si="26" ref="O80:O100">IF((O81+O82&gt;=O81+O83)*(O81+O82&gt;=O82+O83),O81+O82,(IF(O81+O83&gt;=O82+O83,O81+O83,O82+O83)))</f>
        <v>0</v>
      </c>
      <c r="P80" s="88">
        <f aca="true" t="shared" si="27" ref="P80:P100">IF((O81=O82)*(O82=O83),(IF((P81+P82&lt;=P82+P83)*(P81+P82&lt;=P81+P83),P81+P82,(IF(P81+P83&lt;=P83+P82,P81+P83,P83+P82)))),(IF((O81+O82&gt;O81+O83)*(O81+O82&gt;O82+O83),P81+P82,(IF((O82+O83&gt;O81+O83)*(O82+O83&gt;O81+O82),P82+P83,(IF(((O81&gt;O82)*(O82=O83)*(P82&lt;=P83))+((O82&gt;O83)*(O83=O81)*(P83&gt;P81)),P82+P81,(IF(((O81&gt;O82)*(O82=O83)*(P82&gt;P83))+((O83&gt;O82)*(O82=O81)*(P81&lt;=P82)),P81+P83,(IF(((O82&gt;O83)*(O81=O83)*(P83&lt;=P81))+((O83&gt;O82)*(O82=O81)*(P81&gt;P82)),P82+P83,P81+P83)))))))))))</f>
        <v>23250</v>
      </c>
      <c r="Q80" s="90">
        <f t="shared" si="15"/>
        <v>0</v>
      </c>
      <c r="R80" s="91">
        <f t="shared" si="15"/>
        <v>167400</v>
      </c>
      <c r="S80" s="38"/>
      <c r="T80" s="38"/>
      <c r="U80" s="38"/>
      <c r="V80" s="38"/>
      <c r="W80" s="41"/>
    </row>
    <row r="81" spans="1:23" s="38" customFormat="1" ht="12" hidden="1">
      <c r="A81" s="46">
        <v>69</v>
      </c>
      <c r="B81" s="63">
        <v>4</v>
      </c>
      <c r="C81" s="72" t="s">
        <v>28</v>
      </c>
      <c r="D81" s="35"/>
      <c r="E81" s="36">
        <f t="shared" si="16"/>
        <v>0</v>
      </c>
      <c r="F81" s="35">
        <f t="shared" si="17"/>
        <v>7020</v>
      </c>
      <c r="G81" s="36">
        <f t="shared" si="18"/>
        <v>0</v>
      </c>
      <c r="H81" s="35">
        <f t="shared" si="19"/>
        <v>21060</v>
      </c>
      <c r="I81" s="36">
        <f t="shared" si="20"/>
        <v>0</v>
      </c>
      <c r="J81" s="35">
        <f t="shared" si="21"/>
        <v>35100</v>
      </c>
      <c r="K81" s="36">
        <f t="shared" si="22"/>
        <v>0</v>
      </c>
      <c r="L81" s="35">
        <f t="shared" si="23"/>
        <v>17550</v>
      </c>
      <c r="M81" s="36">
        <f t="shared" si="24"/>
        <v>0</v>
      </c>
      <c r="N81" s="35">
        <f t="shared" si="25"/>
        <v>28080</v>
      </c>
      <c r="O81" s="74">
        <f t="shared" si="26"/>
        <v>0</v>
      </c>
      <c r="P81" s="35">
        <f t="shared" si="27"/>
        <v>17550</v>
      </c>
      <c r="Q81" s="74">
        <f aca="true" t="shared" si="28" ref="Q81:R84">SUM(E81+G81+I81+K81+M81+O81)</f>
        <v>0</v>
      </c>
      <c r="R81" s="37">
        <f t="shared" si="28"/>
        <v>126360</v>
      </c>
      <c r="W81" s="64"/>
    </row>
    <row r="82" spans="1:23" s="45" customFormat="1" ht="12" hidden="1">
      <c r="A82" s="39">
        <v>70</v>
      </c>
      <c r="B82" s="63">
        <v>2</v>
      </c>
      <c r="C82" s="72" t="s">
        <v>2</v>
      </c>
      <c r="D82" s="35"/>
      <c r="E82" s="36">
        <f t="shared" si="16"/>
        <v>0</v>
      </c>
      <c r="F82" s="35">
        <f t="shared" si="17"/>
        <v>5300</v>
      </c>
      <c r="G82" s="36">
        <f t="shared" si="18"/>
        <v>0</v>
      </c>
      <c r="H82" s="35">
        <f t="shared" si="19"/>
        <v>15900</v>
      </c>
      <c r="I82" s="36">
        <f t="shared" si="20"/>
        <v>0</v>
      </c>
      <c r="J82" s="35">
        <f t="shared" si="21"/>
        <v>26500</v>
      </c>
      <c r="K82" s="36">
        <f t="shared" si="22"/>
        <v>0</v>
      </c>
      <c r="L82" s="35">
        <f t="shared" si="23"/>
        <v>13250</v>
      </c>
      <c r="M82" s="36">
        <f t="shared" si="24"/>
        <v>0</v>
      </c>
      <c r="N82" s="35">
        <f t="shared" si="25"/>
        <v>21200</v>
      </c>
      <c r="O82" s="74">
        <f t="shared" si="26"/>
        <v>0</v>
      </c>
      <c r="P82" s="35">
        <f t="shared" si="27"/>
        <v>13250</v>
      </c>
      <c r="Q82" s="74">
        <f t="shared" si="28"/>
        <v>0</v>
      </c>
      <c r="R82" s="37">
        <f t="shared" si="28"/>
        <v>95400</v>
      </c>
      <c r="S82" s="38"/>
      <c r="T82" s="38"/>
      <c r="U82" s="38"/>
      <c r="V82" s="38"/>
      <c r="W82" s="41"/>
    </row>
    <row r="83" spans="1:23" s="45" customFormat="1" ht="12" hidden="1">
      <c r="A83" s="46">
        <v>71</v>
      </c>
      <c r="B83" s="63">
        <v>5</v>
      </c>
      <c r="C83" s="72" t="s">
        <v>5</v>
      </c>
      <c r="D83" s="35"/>
      <c r="E83" s="36">
        <f t="shared" si="16"/>
        <v>0</v>
      </c>
      <c r="F83" s="35">
        <f t="shared" si="17"/>
        <v>4000</v>
      </c>
      <c r="G83" s="36">
        <f t="shared" si="18"/>
        <v>0</v>
      </c>
      <c r="H83" s="35">
        <f t="shared" si="19"/>
        <v>12000</v>
      </c>
      <c r="I83" s="36">
        <f t="shared" si="20"/>
        <v>0</v>
      </c>
      <c r="J83" s="35">
        <f t="shared" si="21"/>
        <v>20000</v>
      </c>
      <c r="K83" s="36">
        <f t="shared" si="22"/>
        <v>0</v>
      </c>
      <c r="L83" s="35">
        <f t="shared" si="23"/>
        <v>10000</v>
      </c>
      <c r="M83" s="36">
        <f t="shared" si="24"/>
        <v>0</v>
      </c>
      <c r="N83" s="35">
        <f t="shared" si="25"/>
        <v>16000</v>
      </c>
      <c r="O83" s="36">
        <f t="shared" si="26"/>
        <v>0</v>
      </c>
      <c r="P83" s="35">
        <f t="shared" si="27"/>
        <v>10000</v>
      </c>
      <c r="Q83" s="36">
        <f t="shared" si="28"/>
        <v>0</v>
      </c>
      <c r="R83" s="37">
        <f t="shared" si="28"/>
        <v>72000</v>
      </c>
      <c r="S83" s="38"/>
      <c r="T83" s="38"/>
      <c r="U83" s="38"/>
      <c r="V83" s="38"/>
      <c r="W83" s="41"/>
    </row>
    <row r="84" spans="1:23" s="45" customFormat="1" ht="12" hidden="1">
      <c r="A84" s="39">
        <v>72</v>
      </c>
      <c r="B84" s="63">
        <v>3</v>
      </c>
      <c r="C84" s="72" t="s">
        <v>14</v>
      </c>
      <c r="D84" s="35"/>
      <c r="E84" s="58">
        <f t="shared" si="16"/>
        <v>0</v>
      </c>
      <c r="F84" s="35">
        <f t="shared" si="17"/>
        <v>3020</v>
      </c>
      <c r="G84" s="74">
        <f t="shared" si="18"/>
        <v>0</v>
      </c>
      <c r="H84" s="35">
        <f t="shared" si="19"/>
        <v>9060</v>
      </c>
      <c r="I84" s="36">
        <f t="shared" si="20"/>
        <v>0</v>
      </c>
      <c r="J84" s="35">
        <f t="shared" si="21"/>
        <v>15100</v>
      </c>
      <c r="K84" s="36">
        <f t="shared" si="22"/>
        <v>0</v>
      </c>
      <c r="L84" s="35">
        <f t="shared" si="23"/>
        <v>7550</v>
      </c>
      <c r="M84" s="36">
        <f t="shared" si="24"/>
        <v>0</v>
      </c>
      <c r="N84" s="35">
        <f t="shared" si="25"/>
        <v>12080</v>
      </c>
      <c r="O84" s="36">
        <f t="shared" si="26"/>
        <v>0</v>
      </c>
      <c r="P84" s="35">
        <f t="shared" si="27"/>
        <v>7550</v>
      </c>
      <c r="Q84" s="74">
        <f t="shared" si="28"/>
        <v>0</v>
      </c>
      <c r="R84" s="37">
        <f t="shared" si="28"/>
        <v>54360</v>
      </c>
      <c r="S84" s="38"/>
      <c r="T84" s="38"/>
      <c r="U84" s="38"/>
      <c r="V84" s="38"/>
      <c r="W84" s="41"/>
    </row>
    <row r="85" spans="1:37" s="65" customFormat="1" ht="12" hidden="1">
      <c r="A85" s="46">
        <v>73</v>
      </c>
      <c r="B85" s="63">
        <v>9</v>
      </c>
      <c r="C85" s="72" t="s">
        <v>117</v>
      </c>
      <c r="D85" s="35"/>
      <c r="E85" s="36">
        <f t="shared" si="16"/>
        <v>0</v>
      </c>
      <c r="F85" s="35">
        <f t="shared" si="17"/>
        <v>2280</v>
      </c>
      <c r="G85" s="36">
        <f t="shared" si="18"/>
        <v>0</v>
      </c>
      <c r="H85" s="35">
        <f t="shared" si="19"/>
        <v>6840</v>
      </c>
      <c r="I85" s="36">
        <f t="shared" si="20"/>
        <v>0</v>
      </c>
      <c r="J85" s="35">
        <f t="shared" si="21"/>
        <v>11400</v>
      </c>
      <c r="K85" s="36">
        <f t="shared" si="22"/>
        <v>0</v>
      </c>
      <c r="L85" s="35">
        <f t="shared" si="23"/>
        <v>5700</v>
      </c>
      <c r="M85" s="36">
        <f t="shared" si="24"/>
        <v>0</v>
      </c>
      <c r="N85" s="35">
        <f t="shared" si="25"/>
        <v>9120</v>
      </c>
      <c r="O85" s="36">
        <f t="shared" si="26"/>
        <v>0</v>
      </c>
      <c r="P85" s="35">
        <f t="shared" si="27"/>
        <v>5700</v>
      </c>
      <c r="Q85" s="36">
        <f aca="true" t="shared" si="29" ref="Q85:R90">SUM(E85+G85+I85+K85+M85+O85)</f>
        <v>0</v>
      </c>
      <c r="R85" s="37">
        <f t="shared" si="29"/>
        <v>41040</v>
      </c>
      <c r="S85" s="38"/>
      <c r="T85" s="38"/>
      <c r="U85" s="38"/>
      <c r="V85" s="38"/>
      <c r="W85" s="64"/>
      <c r="X85" s="38"/>
      <c r="Y85" s="38"/>
      <c r="Z85" s="38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s="65" customFormat="1" ht="12" hidden="1">
      <c r="A86" s="39">
        <v>74</v>
      </c>
      <c r="B86" s="63">
        <v>7</v>
      </c>
      <c r="C86" s="72" t="s">
        <v>19</v>
      </c>
      <c r="D86" s="35"/>
      <c r="E86" s="36">
        <f t="shared" si="16"/>
        <v>0</v>
      </c>
      <c r="F86" s="35">
        <f t="shared" si="17"/>
        <v>1720</v>
      </c>
      <c r="G86" s="36">
        <f t="shared" si="18"/>
        <v>0</v>
      </c>
      <c r="H86" s="35">
        <f t="shared" si="19"/>
        <v>5160</v>
      </c>
      <c r="I86" s="36">
        <f t="shared" si="20"/>
        <v>0</v>
      </c>
      <c r="J86" s="35">
        <f t="shared" si="21"/>
        <v>8600</v>
      </c>
      <c r="K86" s="36">
        <f t="shared" si="22"/>
        <v>0</v>
      </c>
      <c r="L86" s="35">
        <f t="shared" si="23"/>
        <v>4300</v>
      </c>
      <c r="M86" s="36">
        <f t="shared" si="24"/>
        <v>0</v>
      </c>
      <c r="N86" s="35">
        <f t="shared" si="25"/>
        <v>6880</v>
      </c>
      <c r="O86" s="74">
        <f t="shared" si="26"/>
        <v>0</v>
      </c>
      <c r="P86" s="35">
        <f t="shared" si="27"/>
        <v>4300</v>
      </c>
      <c r="Q86" s="74">
        <f aca="true" t="shared" si="30" ref="Q86:R88">SUM(E86+G86+I86+K86+M86+O86)</f>
        <v>0</v>
      </c>
      <c r="R86" s="37">
        <f t="shared" si="30"/>
        <v>30960</v>
      </c>
      <c r="S86" s="38"/>
      <c r="T86" s="38"/>
      <c r="U86" s="38"/>
      <c r="V86" s="38"/>
      <c r="W86" s="41"/>
      <c r="X86" s="45"/>
      <c r="Y86" s="45"/>
      <c r="Z86" s="45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s="65" customFormat="1" ht="12" hidden="1">
      <c r="A87" s="46">
        <v>75</v>
      </c>
      <c r="B87" s="63">
        <v>11</v>
      </c>
      <c r="C87" s="72" t="s">
        <v>12</v>
      </c>
      <c r="D87" s="35"/>
      <c r="E87" s="36">
        <f t="shared" si="16"/>
        <v>0</v>
      </c>
      <c r="F87" s="35">
        <f t="shared" si="17"/>
        <v>1300</v>
      </c>
      <c r="G87" s="36">
        <f t="shared" si="18"/>
        <v>0</v>
      </c>
      <c r="H87" s="35">
        <f t="shared" si="19"/>
        <v>3900</v>
      </c>
      <c r="I87" s="36">
        <f t="shared" si="20"/>
        <v>0</v>
      </c>
      <c r="J87" s="35">
        <f t="shared" si="21"/>
        <v>6500</v>
      </c>
      <c r="K87" s="36">
        <f t="shared" si="22"/>
        <v>0</v>
      </c>
      <c r="L87" s="35">
        <f t="shared" si="23"/>
        <v>3250</v>
      </c>
      <c r="M87" s="36">
        <f t="shared" si="24"/>
        <v>0</v>
      </c>
      <c r="N87" s="35">
        <f t="shared" si="25"/>
        <v>5200</v>
      </c>
      <c r="O87" s="36">
        <f t="shared" si="26"/>
        <v>0</v>
      </c>
      <c r="P87" s="35">
        <f t="shared" si="27"/>
        <v>3250</v>
      </c>
      <c r="Q87" s="36">
        <f t="shared" si="30"/>
        <v>0</v>
      </c>
      <c r="R87" s="37">
        <f t="shared" si="30"/>
        <v>23400</v>
      </c>
      <c r="S87" s="38"/>
      <c r="T87" s="38"/>
      <c r="U87" s="38"/>
      <c r="V87" s="38"/>
      <c r="W87" s="41"/>
      <c r="X87" s="45"/>
      <c r="Y87" s="45"/>
      <c r="Z87" s="45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s="65" customFormat="1" ht="12" hidden="1">
      <c r="A88" s="39">
        <v>76</v>
      </c>
      <c r="B88" s="63">
        <v>6</v>
      </c>
      <c r="C88" s="72" t="s">
        <v>31</v>
      </c>
      <c r="D88" s="35"/>
      <c r="E88" s="36">
        <f t="shared" si="16"/>
        <v>0</v>
      </c>
      <c r="F88" s="35">
        <f t="shared" si="17"/>
        <v>980</v>
      </c>
      <c r="G88" s="36">
        <f t="shared" si="18"/>
        <v>0</v>
      </c>
      <c r="H88" s="35">
        <f t="shared" si="19"/>
        <v>2940</v>
      </c>
      <c r="I88" s="36">
        <f t="shared" si="20"/>
        <v>0</v>
      </c>
      <c r="J88" s="35">
        <f t="shared" si="21"/>
        <v>4900</v>
      </c>
      <c r="K88" s="36">
        <f t="shared" si="22"/>
        <v>0</v>
      </c>
      <c r="L88" s="35">
        <f t="shared" si="23"/>
        <v>2450</v>
      </c>
      <c r="M88" s="36">
        <f t="shared" si="24"/>
        <v>0</v>
      </c>
      <c r="N88" s="35">
        <f t="shared" si="25"/>
        <v>3920</v>
      </c>
      <c r="O88" s="36">
        <f t="shared" si="26"/>
        <v>0</v>
      </c>
      <c r="P88" s="35">
        <f t="shared" si="27"/>
        <v>2450</v>
      </c>
      <c r="Q88" s="36">
        <f t="shared" si="30"/>
        <v>0</v>
      </c>
      <c r="R88" s="37">
        <f t="shared" si="30"/>
        <v>17640</v>
      </c>
      <c r="S88" s="38"/>
      <c r="T88" s="38"/>
      <c r="U88" s="38"/>
      <c r="V88" s="38"/>
      <c r="W88" s="48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23" s="38" customFormat="1" ht="12" hidden="1">
      <c r="A89" s="46">
        <v>77</v>
      </c>
      <c r="B89" s="63">
        <v>8</v>
      </c>
      <c r="C89" s="72" t="s">
        <v>49</v>
      </c>
      <c r="D89" s="35"/>
      <c r="E89" s="36">
        <f t="shared" si="16"/>
        <v>0</v>
      </c>
      <c r="F89" s="35">
        <f t="shared" si="17"/>
        <v>740</v>
      </c>
      <c r="G89" s="36">
        <f t="shared" si="18"/>
        <v>0</v>
      </c>
      <c r="H89" s="35">
        <f t="shared" si="19"/>
        <v>2220</v>
      </c>
      <c r="I89" s="36">
        <f t="shared" si="20"/>
        <v>0</v>
      </c>
      <c r="J89" s="35">
        <f t="shared" si="21"/>
        <v>3700</v>
      </c>
      <c r="K89" s="36">
        <f t="shared" si="22"/>
        <v>0</v>
      </c>
      <c r="L89" s="35">
        <f t="shared" si="23"/>
        <v>1850</v>
      </c>
      <c r="M89" s="36">
        <f t="shared" si="24"/>
        <v>0</v>
      </c>
      <c r="N89" s="35">
        <f t="shared" si="25"/>
        <v>2960</v>
      </c>
      <c r="O89" s="36">
        <f t="shared" si="26"/>
        <v>0</v>
      </c>
      <c r="P89" s="35">
        <f t="shared" si="27"/>
        <v>1850</v>
      </c>
      <c r="Q89" s="36">
        <f t="shared" si="29"/>
        <v>0</v>
      </c>
      <c r="R89" s="37">
        <f t="shared" si="29"/>
        <v>13320</v>
      </c>
      <c r="W89" s="64"/>
    </row>
    <row r="90" spans="1:23" s="45" customFormat="1" ht="12" hidden="1">
      <c r="A90" s="39">
        <v>78</v>
      </c>
      <c r="B90" s="63">
        <v>10</v>
      </c>
      <c r="C90" s="72" t="s">
        <v>17</v>
      </c>
      <c r="D90" s="35"/>
      <c r="E90" s="36">
        <f t="shared" si="16"/>
        <v>0</v>
      </c>
      <c r="F90" s="35">
        <f t="shared" si="17"/>
        <v>560</v>
      </c>
      <c r="G90" s="36">
        <f t="shared" si="18"/>
        <v>0</v>
      </c>
      <c r="H90" s="35">
        <f t="shared" si="19"/>
        <v>1680</v>
      </c>
      <c r="I90" s="36">
        <f t="shared" si="20"/>
        <v>0</v>
      </c>
      <c r="J90" s="35">
        <f t="shared" si="21"/>
        <v>2800</v>
      </c>
      <c r="K90" s="36">
        <f t="shared" si="22"/>
        <v>0</v>
      </c>
      <c r="L90" s="35">
        <f t="shared" si="23"/>
        <v>1400</v>
      </c>
      <c r="M90" s="36">
        <f t="shared" si="24"/>
        <v>0</v>
      </c>
      <c r="N90" s="35">
        <f t="shared" si="25"/>
        <v>2240</v>
      </c>
      <c r="O90" s="74">
        <f t="shared" si="26"/>
        <v>0</v>
      </c>
      <c r="P90" s="35">
        <f t="shared" si="27"/>
        <v>1400</v>
      </c>
      <c r="Q90" s="74">
        <f t="shared" si="29"/>
        <v>0</v>
      </c>
      <c r="R90" s="37">
        <f t="shared" si="29"/>
        <v>10080</v>
      </c>
      <c r="S90" s="38"/>
      <c r="T90" s="38"/>
      <c r="U90" s="38"/>
      <c r="V90" s="38"/>
      <c r="W90" s="41"/>
    </row>
    <row r="91" spans="1:23" s="45" customFormat="1" ht="12" hidden="1">
      <c r="A91" s="46">
        <v>79</v>
      </c>
      <c r="B91" s="63">
        <v>12</v>
      </c>
      <c r="C91" s="72" t="s">
        <v>23</v>
      </c>
      <c r="D91" s="35"/>
      <c r="E91" s="36">
        <f t="shared" si="16"/>
        <v>0</v>
      </c>
      <c r="F91" s="35">
        <f t="shared" si="17"/>
        <v>420</v>
      </c>
      <c r="G91" s="74">
        <f t="shared" si="18"/>
        <v>0</v>
      </c>
      <c r="H91" s="35">
        <f t="shared" si="19"/>
        <v>1260</v>
      </c>
      <c r="I91" s="36">
        <f t="shared" si="20"/>
        <v>0</v>
      </c>
      <c r="J91" s="35">
        <f t="shared" si="21"/>
        <v>2100</v>
      </c>
      <c r="K91" s="36">
        <f t="shared" si="22"/>
        <v>0</v>
      </c>
      <c r="L91" s="35">
        <f t="shared" si="23"/>
        <v>1050</v>
      </c>
      <c r="M91" s="36">
        <f t="shared" si="24"/>
        <v>0</v>
      </c>
      <c r="N91" s="35">
        <f t="shared" si="25"/>
        <v>1680</v>
      </c>
      <c r="O91" s="36">
        <f t="shared" si="26"/>
        <v>0</v>
      </c>
      <c r="P91" s="35">
        <f t="shared" si="27"/>
        <v>1050</v>
      </c>
      <c r="Q91" s="36">
        <f aca="true" t="shared" si="31" ref="Q91:R94">SUM(E91+G91+I91+K91+M91+O91)</f>
        <v>0</v>
      </c>
      <c r="R91" s="37">
        <f t="shared" si="31"/>
        <v>7560</v>
      </c>
      <c r="S91" s="38"/>
      <c r="T91" s="38"/>
      <c r="U91" s="38"/>
      <c r="V91" s="38"/>
      <c r="W91" s="41"/>
    </row>
    <row r="92" spans="1:23" s="45" customFormat="1" ht="12" hidden="1">
      <c r="A92" s="39">
        <v>80</v>
      </c>
      <c r="B92" s="63">
        <v>17</v>
      </c>
      <c r="C92" s="79" t="s">
        <v>120</v>
      </c>
      <c r="D92" s="82"/>
      <c r="E92" s="36">
        <f t="shared" si="16"/>
        <v>0</v>
      </c>
      <c r="F92" s="35">
        <f t="shared" si="17"/>
        <v>320</v>
      </c>
      <c r="G92" s="74">
        <f t="shared" si="18"/>
        <v>0</v>
      </c>
      <c r="H92" s="35">
        <f t="shared" si="19"/>
        <v>960</v>
      </c>
      <c r="I92" s="36">
        <f t="shared" si="20"/>
        <v>0</v>
      </c>
      <c r="J92" s="35">
        <f t="shared" si="21"/>
        <v>1600</v>
      </c>
      <c r="K92" s="36">
        <f t="shared" si="22"/>
        <v>0</v>
      </c>
      <c r="L92" s="35">
        <f t="shared" si="23"/>
        <v>800</v>
      </c>
      <c r="M92" s="36">
        <f t="shared" si="24"/>
        <v>0</v>
      </c>
      <c r="N92" s="35">
        <f t="shared" si="25"/>
        <v>1280</v>
      </c>
      <c r="O92" s="36">
        <f t="shared" si="26"/>
        <v>0</v>
      </c>
      <c r="P92" s="35">
        <f t="shared" si="27"/>
        <v>800</v>
      </c>
      <c r="Q92" s="36">
        <f t="shared" si="31"/>
        <v>0</v>
      </c>
      <c r="R92" s="37">
        <f t="shared" si="31"/>
        <v>5760</v>
      </c>
      <c r="S92" s="38"/>
      <c r="T92" s="38"/>
      <c r="U92" s="38"/>
      <c r="V92" s="38"/>
      <c r="W92" s="67"/>
    </row>
    <row r="93" spans="1:23" s="38" customFormat="1" ht="12" hidden="1">
      <c r="A93" s="46">
        <v>81</v>
      </c>
      <c r="B93" s="63">
        <v>16</v>
      </c>
      <c r="C93" s="64" t="s">
        <v>95</v>
      </c>
      <c r="D93" s="35"/>
      <c r="E93" s="36">
        <f t="shared" si="16"/>
        <v>0</v>
      </c>
      <c r="F93" s="35">
        <f t="shared" si="17"/>
        <v>240</v>
      </c>
      <c r="G93" s="74">
        <f t="shared" si="18"/>
        <v>0</v>
      </c>
      <c r="H93" s="35">
        <f t="shared" si="19"/>
        <v>720</v>
      </c>
      <c r="I93" s="36">
        <f t="shared" si="20"/>
        <v>0</v>
      </c>
      <c r="J93" s="35">
        <f t="shared" si="21"/>
        <v>1200</v>
      </c>
      <c r="K93" s="36">
        <f t="shared" si="22"/>
        <v>0</v>
      </c>
      <c r="L93" s="35">
        <f t="shared" si="23"/>
        <v>600</v>
      </c>
      <c r="M93" s="36">
        <f t="shared" si="24"/>
        <v>0</v>
      </c>
      <c r="N93" s="35">
        <f t="shared" si="25"/>
        <v>960</v>
      </c>
      <c r="O93" s="36">
        <f t="shared" si="26"/>
        <v>0</v>
      </c>
      <c r="P93" s="35">
        <f t="shared" si="27"/>
        <v>600</v>
      </c>
      <c r="Q93" s="36">
        <f t="shared" si="31"/>
        <v>0</v>
      </c>
      <c r="R93" s="37">
        <f t="shared" si="31"/>
        <v>4320</v>
      </c>
      <c r="W93" s="34"/>
    </row>
    <row r="94" spans="1:23" s="45" customFormat="1" ht="12" hidden="1">
      <c r="A94" s="46">
        <v>83</v>
      </c>
      <c r="B94" s="63">
        <v>14</v>
      </c>
      <c r="C94" s="72" t="s">
        <v>86</v>
      </c>
      <c r="D94" s="35"/>
      <c r="E94" s="36">
        <f t="shared" si="16"/>
        <v>0</v>
      </c>
      <c r="F94" s="35">
        <f t="shared" si="17"/>
        <v>180</v>
      </c>
      <c r="G94" s="36">
        <f t="shared" si="18"/>
        <v>0</v>
      </c>
      <c r="H94" s="35">
        <f t="shared" si="19"/>
        <v>540</v>
      </c>
      <c r="I94" s="36">
        <f t="shared" si="20"/>
        <v>0</v>
      </c>
      <c r="J94" s="35">
        <f t="shared" si="21"/>
        <v>900</v>
      </c>
      <c r="K94" s="36">
        <f t="shared" si="22"/>
        <v>0</v>
      </c>
      <c r="L94" s="35">
        <f t="shared" si="23"/>
        <v>450</v>
      </c>
      <c r="M94" s="36">
        <f t="shared" si="24"/>
        <v>0</v>
      </c>
      <c r="N94" s="35">
        <f t="shared" si="25"/>
        <v>720</v>
      </c>
      <c r="O94" s="36">
        <f t="shared" si="26"/>
        <v>0</v>
      </c>
      <c r="P94" s="35">
        <f t="shared" si="27"/>
        <v>450</v>
      </c>
      <c r="Q94" s="36">
        <f t="shared" si="31"/>
        <v>0</v>
      </c>
      <c r="R94" s="37">
        <f t="shared" si="31"/>
        <v>3240</v>
      </c>
      <c r="S94" s="38"/>
      <c r="T94" s="38"/>
      <c r="U94" s="38"/>
      <c r="V94" s="38"/>
      <c r="W94" s="41"/>
    </row>
    <row r="95" spans="1:23" s="45" customFormat="1" ht="12" hidden="1">
      <c r="A95" s="39">
        <v>84</v>
      </c>
      <c r="B95" s="70" t="s">
        <v>69</v>
      </c>
      <c r="C95" s="64" t="s">
        <v>87</v>
      </c>
      <c r="D95" s="35"/>
      <c r="E95" s="36">
        <f t="shared" si="16"/>
        <v>0</v>
      </c>
      <c r="F95" s="35">
        <f t="shared" si="17"/>
        <v>140</v>
      </c>
      <c r="G95" s="36">
        <f t="shared" si="18"/>
        <v>0</v>
      </c>
      <c r="H95" s="35">
        <f t="shared" si="19"/>
        <v>420</v>
      </c>
      <c r="I95" s="36">
        <f t="shared" si="20"/>
        <v>0</v>
      </c>
      <c r="J95" s="35">
        <f t="shared" si="21"/>
        <v>700</v>
      </c>
      <c r="K95" s="36">
        <f t="shared" si="22"/>
        <v>0</v>
      </c>
      <c r="L95" s="35">
        <f t="shared" si="23"/>
        <v>350</v>
      </c>
      <c r="M95" s="36">
        <f t="shared" si="24"/>
        <v>0</v>
      </c>
      <c r="N95" s="35">
        <f t="shared" si="25"/>
        <v>560</v>
      </c>
      <c r="O95" s="74">
        <f t="shared" si="26"/>
        <v>0</v>
      </c>
      <c r="P95" s="35">
        <f t="shared" si="27"/>
        <v>350</v>
      </c>
      <c r="Q95" s="36">
        <f aca="true" t="shared" si="32" ref="Q95:R101">SUM(E95+G95+I95+K95+M95+O95)</f>
        <v>0</v>
      </c>
      <c r="R95" s="37">
        <f t="shared" si="32"/>
        <v>2520</v>
      </c>
      <c r="S95" s="38"/>
      <c r="T95" s="38"/>
      <c r="U95" s="38"/>
      <c r="V95" s="38"/>
      <c r="W95" s="41"/>
    </row>
    <row r="96" spans="1:23" s="45" customFormat="1" ht="12" hidden="1">
      <c r="A96" s="46">
        <v>85</v>
      </c>
      <c r="B96" s="63">
        <v>13</v>
      </c>
      <c r="C96" s="72" t="s">
        <v>33</v>
      </c>
      <c r="D96" s="35"/>
      <c r="E96" s="36">
        <f t="shared" si="16"/>
        <v>0</v>
      </c>
      <c r="F96" s="35">
        <f t="shared" si="17"/>
        <v>100</v>
      </c>
      <c r="G96" s="36">
        <f t="shared" si="18"/>
        <v>0</v>
      </c>
      <c r="H96" s="35">
        <f t="shared" si="19"/>
        <v>300</v>
      </c>
      <c r="I96" s="36">
        <f t="shared" si="20"/>
        <v>0</v>
      </c>
      <c r="J96" s="35">
        <f t="shared" si="21"/>
        <v>500</v>
      </c>
      <c r="K96" s="36">
        <f t="shared" si="22"/>
        <v>0</v>
      </c>
      <c r="L96" s="35">
        <f t="shared" si="23"/>
        <v>250</v>
      </c>
      <c r="M96" s="36">
        <f t="shared" si="24"/>
        <v>0</v>
      </c>
      <c r="N96" s="35">
        <f t="shared" si="25"/>
        <v>400</v>
      </c>
      <c r="O96" s="36">
        <f t="shared" si="26"/>
        <v>0</v>
      </c>
      <c r="P96" s="35">
        <f t="shared" si="27"/>
        <v>250</v>
      </c>
      <c r="Q96" s="36">
        <f t="shared" si="32"/>
        <v>0</v>
      </c>
      <c r="R96" s="37">
        <f t="shared" si="32"/>
        <v>1800</v>
      </c>
      <c r="S96" s="38"/>
      <c r="T96" s="38"/>
      <c r="U96" s="38"/>
      <c r="V96" s="38"/>
      <c r="W96" s="41"/>
    </row>
    <row r="97" spans="1:23" s="45" customFormat="1" ht="12" hidden="1">
      <c r="A97" s="39">
        <v>86</v>
      </c>
      <c r="B97" s="63">
        <v>20</v>
      </c>
      <c r="C97" s="64" t="s">
        <v>78</v>
      </c>
      <c r="D97" s="35"/>
      <c r="E97" s="36">
        <f t="shared" si="16"/>
        <v>0</v>
      </c>
      <c r="F97" s="35">
        <f t="shared" si="17"/>
        <v>80</v>
      </c>
      <c r="G97" s="36">
        <f t="shared" si="18"/>
        <v>0</v>
      </c>
      <c r="H97" s="35">
        <f t="shared" si="19"/>
        <v>240</v>
      </c>
      <c r="I97" s="36">
        <f t="shared" si="20"/>
        <v>0</v>
      </c>
      <c r="J97" s="35">
        <f t="shared" si="21"/>
        <v>400</v>
      </c>
      <c r="K97" s="36">
        <f t="shared" si="22"/>
        <v>0</v>
      </c>
      <c r="L97" s="35">
        <f t="shared" si="23"/>
        <v>200</v>
      </c>
      <c r="M97" s="36">
        <f t="shared" si="24"/>
        <v>0</v>
      </c>
      <c r="N97" s="35">
        <f t="shared" si="25"/>
        <v>320</v>
      </c>
      <c r="O97" s="36">
        <f t="shared" si="26"/>
        <v>0</v>
      </c>
      <c r="P97" s="35">
        <f t="shared" si="27"/>
        <v>200</v>
      </c>
      <c r="Q97" s="36">
        <f>SUM(E97+G97+I97+K97+M97+O97)</f>
        <v>0</v>
      </c>
      <c r="R97" s="37">
        <f>SUM(F97+H97+J97+L97+N97+P97)</f>
        <v>1440</v>
      </c>
      <c r="S97" s="38"/>
      <c r="T97" s="38"/>
      <c r="U97" s="38"/>
      <c r="V97" s="38"/>
      <c r="W97" s="41"/>
    </row>
    <row r="98" spans="1:23" s="45" customFormat="1" ht="12" hidden="1">
      <c r="A98" s="46">
        <v>87</v>
      </c>
      <c r="B98" s="63">
        <v>15</v>
      </c>
      <c r="C98" s="72" t="s">
        <v>25</v>
      </c>
      <c r="D98" s="35"/>
      <c r="E98" s="36">
        <f t="shared" si="16"/>
        <v>0</v>
      </c>
      <c r="F98" s="35">
        <f t="shared" si="17"/>
        <v>60</v>
      </c>
      <c r="G98" s="36">
        <f t="shared" si="18"/>
        <v>0</v>
      </c>
      <c r="H98" s="35">
        <f t="shared" si="19"/>
        <v>180</v>
      </c>
      <c r="I98" s="36">
        <f t="shared" si="20"/>
        <v>0</v>
      </c>
      <c r="J98" s="35">
        <f t="shared" si="21"/>
        <v>300</v>
      </c>
      <c r="K98" s="36">
        <f t="shared" si="22"/>
        <v>0</v>
      </c>
      <c r="L98" s="35">
        <f t="shared" si="23"/>
        <v>150</v>
      </c>
      <c r="M98" s="36">
        <f t="shared" si="24"/>
        <v>0</v>
      </c>
      <c r="N98" s="35">
        <f t="shared" si="25"/>
        <v>240</v>
      </c>
      <c r="O98" s="74">
        <f t="shared" si="26"/>
        <v>0</v>
      </c>
      <c r="P98" s="35">
        <f t="shared" si="27"/>
        <v>150</v>
      </c>
      <c r="Q98" s="36">
        <f t="shared" si="32"/>
        <v>0</v>
      </c>
      <c r="R98" s="37">
        <f t="shared" si="32"/>
        <v>1080</v>
      </c>
      <c r="S98" s="38"/>
      <c r="T98" s="38"/>
      <c r="U98" s="38"/>
      <c r="V98" s="38"/>
      <c r="W98" s="41"/>
    </row>
    <row r="99" spans="1:23" s="45" customFormat="1" ht="12" hidden="1">
      <c r="A99" s="39">
        <v>88</v>
      </c>
      <c r="B99" s="63">
        <v>19</v>
      </c>
      <c r="C99" s="64" t="s">
        <v>70</v>
      </c>
      <c r="D99" s="35"/>
      <c r="E99" s="36">
        <f t="shared" si="16"/>
        <v>0</v>
      </c>
      <c r="F99" s="35">
        <f t="shared" si="17"/>
        <v>40</v>
      </c>
      <c r="G99" s="36">
        <f t="shared" si="18"/>
        <v>0</v>
      </c>
      <c r="H99" s="35">
        <f t="shared" si="19"/>
        <v>120</v>
      </c>
      <c r="I99" s="36">
        <f t="shared" si="20"/>
        <v>0</v>
      </c>
      <c r="J99" s="35">
        <f t="shared" si="21"/>
        <v>200</v>
      </c>
      <c r="K99" s="36">
        <f t="shared" si="22"/>
        <v>0</v>
      </c>
      <c r="L99" s="35">
        <f t="shared" si="23"/>
        <v>100</v>
      </c>
      <c r="M99" s="36">
        <f t="shared" si="24"/>
        <v>0</v>
      </c>
      <c r="N99" s="35">
        <f t="shared" si="25"/>
        <v>160</v>
      </c>
      <c r="O99" s="74">
        <f t="shared" si="26"/>
        <v>0</v>
      </c>
      <c r="P99" s="35">
        <f t="shared" si="27"/>
        <v>100</v>
      </c>
      <c r="Q99" s="36">
        <f t="shared" si="32"/>
        <v>0</v>
      </c>
      <c r="R99" s="37">
        <f t="shared" si="32"/>
        <v>720</v>
      </c>
      <c r="S99" s="38"/>
      <c r="T99" s="38"/>
      <c r="U99" s="38"/>
      <c r="V99" s="38"/>
      <c r="W99" s="41"/>
    </row>
    <row r="100" spans="1:23" s="45" customFormat="1" ht="12" hidden="1">
      <c r="A100" s="39">
        <v>90</v>
      </c>
      <c r="B100" s="63">
        <v>18</v>
      </c>
      <c r="C100" s="64" t="s">
        <v>109</v>
      </c>
      <c r="D100" s="35"/>
      <c r="E100" s="36">
        <f t="shared" si="16"/>
        <v>0</v>
      </c>
      <c r="F100" s="35">
        <f t="shared" si="17"/>
        <v>40</v>
      </c>
      <c r="G100" s="36">
        <f t="shared" si="18"/>
        <v>0</v>
      </c>
      <c r="H100" s="35">
        <f t="shared" si="19"/>
        <v>120</v>
      </c>
      <c r="I100" s="36">
        <f t="shared" si="20"/>
        <v>0</v>
      </c>
      <c r="J100" s="35">
        <f t="shared" si="21"/>
        <v>200</v>
      </c>
      <c r="K100" s="36">
        <f t="shared" si="22"/>
        <v>0</v>
      </c>
      <c r="L100" s="35">
        <f t="shared" si="23"/>
        <v>100</v>
      </c>
      <c r="M100" s="36">
        <f t="shared" si="24"/>
        <v>0</v>
      </c>
      <c r="N100" s="35">
        <f t="shared" si="25"/>
        <v>160</v>
      </c>
      <c r="O100" s="36">
        <f t="shared" si="26"/>
        <v>0</v>
      </c>
      <c r="P100" s="35">
        <f t="shared" si="27"/>
        <v>100</v>
      </c>
      <c r="Q100" s="36">
        <f t="shared" si="32"/>
        <v>0</v>
      </c>
      <c r="R100" s="37">
        <f t="shared" si="32"/>
        <v>720</v>
      </c>
      <c r="S100" s="38"/>
      <c r="T100" s="38"/>
      <c r="U100" s="38"/>
      <c r="V100" s="38"/>
      <c r="W100" s="41"/>
    </row>
    <row r="101" spans="1:23" s="45" customFormat="1" ht="12" hidden="1">
      <c r="A101" s="46">
        <v>91</v>
      </c>
      <c r="B101" s="40"/>
      <c r="C101" s="54" t="s">
        <v>105</v>
      </c>
      <c r="D101" s="55" t="s">
        <v>26</v>
      </c>
      <c r="E101" s="56">
        <v>0</v>
      </c>
      <c r="F101" s="55">
        <v>20</v>
      </c>
      <c r="G101" s="56">
        <v>0</v>
      </c>
      <c r="H101" s="55">
        <v>60</v>
      </c>
      <c r="I101" s="56">
        <v>0</v>
      </c>
      <c r="J101" s="55">
        <v>100</v>
      </c>
      <c r="K101" s="56">
        <v>0</v>
      </c>
      <c r="L101" s="55">
        <v>50</v>
      </c>
      <c r="M101" s="56">
        <v>0</v>
      </c>
      <c r="N101" s="55">
        <v>80</v>
      </c>
      <c r="O101" s="56">
        <v>0</v>
      </c>
      <c r="P101" s="55">
        <v>50</v>
      </c>
      <c r="Q101" s="56">
        <f t="shared" si="32"/>
        <v>0</v>
      </c>
      <c r="R101" s="57">
        <f t="shared" si="32"/>
        <v>360</v>
      </c>
      <c r="S101" s="38"/>
      <c r="T101" s="38"/>
      <c r="W101" s="41"/>
    </row>
    <row r="102" spans="1:23" s="68" customFormat="1" ht="12" hidden="1">
      <c r="A102" s="39">
        <v>92</v>
      </c>
      <c r="B102" s="66"/>
      <c r="C102" s="78" t="s">
        <v>123</v>
      </c>
      <c r="D102" s="81" t="s">
        <v>35</v>
      </c>
      <c r="E102" s="56">
        <v>0</v>
      </c>
      <c r="F102" s="55">
        <v>20</v>
      </c>
      <c r="G102" s="56">
        <v>0</v>
      </c>
      <c r="H102" s="55">
        <v>60</v>
      </c>
      <c r="I102" s="56">
        <v>0</v>
      </c>
      <c r="J102" s="55">
        <v>100</v>
      </c>
      <c r="K102" s="56">
        <v>0</v>
      </c>
      <c r="L102" s="55">
        <v>50</v>
      </c>
      <c r="M102" s="56">
        <v>0</v>
      </c>
      <c r="N102" s="55">
        <v>80</v>
      </c>
      <c r="O102" s="56">
        <v>0</v>
      </c>
      <c r="P102" s="55">
        <v>50</v>
      </c>
      <c r="Q102" s="56">
        <f aca="true" t="shared" si="33" ref="Q102:R105">SUM(E102+G102+I102+K102+M102+O102)</f>
        <v>0</v>
      </c>
      <c r="R102" s="57">
        <f t="shared" si="33"/>
        <v>360</v>
      </c>
      <c r="S102" s="38"/>
      <c r="T102" s="38"/>
      <c r="U102" s="45"/>
      <c r="V102" s="45"/>
      <c r="W102" s="67"/>
    </row>
    <row r="103" spans="1:23" s="68" customFormat="1" ht="12" hidden="1">
      <c r="A103" s="39">
        <v>94</v>
      </c>
      <c r="B103" s="66"/>
      <c r="C103" s="78" t="s">
        <v>112</v>
      </c>
      <c r="D103" s="81" t="s">
        <v>129</v>
      </c>
      <c r="E103" s="56">
        <v>0</v>
      </c>
      <c r="F103" s="55">
        <v>20</v>
      </c>
      <c r="G103" s="56">
        <v>0</v>
      </c>
      <c r="H103" s="55">
        <v>60</v>
      </c>
      <c r="I103" s="56">
        <v>0</v>
      </c>
      <c r="J103" s="55">
        <v>100</v>
      </c>
      <c r="K103" s="56">
        <v>0</v>
      </c>
      <c r="L103" s="55">
        <v>50</v>
      </c>
      <c r="M103" s="56">
        <v>0</v>
      </c>
      <c r="N103" s="55">
        <v>80</v>
      </c>
      <c r="O103" s="56">
        <v>0</v>
      </c>
      <c r="P103" s="55">
        <v>50</v>
      </c>
      <c r="Q103" s="56">
        <f>SUM(E103+G103+I103+K103+M103+O103)</f>
        <v>0</v>
      </c>
      <c r="R103" s="57">
        <f>SUM(F103+H103+J103+L103+N103+P103)</f>
        <v>360</v>
      </c>
      <c r="S103" s="38"/>
      <c r="T103" s="38"/>
      <c r="U103" s="45"/>
      <c r="V103" s="45"/>
      <c r="W103" s="67"/>
    </row>
    <row r="104" spans="1:23" s="68" customFormat="1" ht="12" hidden="1">
      <c r="A104" s="39">
        <v>96</v>
      </c>
      <c r="B104" s="66"/>
      <c r="C104" s="78" t="s">
        <v>82</v>
      </c>
      <c r="D104" s="81" t="s">
        <v>85</v>
      </c>
      <c r="E104" s="56">
        <v>0</v>
      </c>
      <c r="F104" s="55">
        <v>20</v>
      </c>
      <c r="G104" s="56">
        <v>0</v>
      </c>
      <c r="H104" s="55">
        <v>60</v>
      </c>
      <c r="I104" s="56">
        <v>0</v>
      </c>
      <c r="J104" s="55">
        <v>100</v>
      </c>
      <c r="K104" s="56">
        <v>0</v>
      </c>
      <c r="L104" s="55">
        <v>50</v>
      </c>
      <c r="M104" s="56">
        <v>0</v>
      </c>
      <c r="N104" s="55">
        <v>80</v>
      </c>
      <c r="O104" s="56">
        <v>0</v>
      </c>
      <c r="P104" s="55">
        <v>50</v>
      </c>
      <c r="Q104" s="56">
        <f t="shared" si="33"/>
        <v>0</v>
      </c>
      <c r="R104" s="57">
        <f t="shared" si="33"/>
        <v>360</v>
      </c>
      <c r="S104" s="38"/>
      <c r="T104" s="38"/>
      <c r="U104" s="45"/>
      <c r="V104" s="45"/>
      <c r="W104" s="67"/>
    </row>
    <row r="105" spans="1:23" s="68" customFormat="1" ht="12" hidden="1">
      <c r="A105" s="46">
        <v>97</v>
      </c>
      <c r="B105" s="76"/>
      <c r="C105" s="78" t="s">
        <v>81</v>
      </c>
      <c r="D105" s="81" t="s">
        <v>80</v>
      </c>
      <c r="E105" s="56">
        <v>0</v>
      </c>
      <c r="F105" s="55">
        <v>20</v>
      </c>
      <c r="G105" s="56">
        <v>0</v>
      </c>
      <c r="H105" s="55">
        <v>60</v>
      </c>
      <c r="I105" s="56">
        <v>0</v>
      </c>
      <c r="J105" s="55">
        <v>100</v>
      </c>
      <c r="K105" s="56">
        <v>0</v>
      </c>
      <c r="L105" s="55">
        <v>50</v>
      </c>
      <c r="M105" s="56">
        <v>0</v>
      </c>
      <c r="N105" s="55">
        <v>80</v>
      </c>
      <c r="O105" s="56">
        <v>0</v>
      </c>
      <c r="P105" s="55">
        <v>50</v>
      </c>
      <c r="Q105" s="56">
        <f t="shared" si="33"/>
        <v>0</v>
      </c>
      <c r="R105" s="57">
        <f t="shared" si="33"/>
        <v>360</v>
      </c>
      <c r="S105" s="38"/>
      <c r="T105" s="38"/>
      <c r="U105" s="45"/>
      <c r="V105" s="45"/>
      <c r="W105" s="67"/>
    </row>
    <row r="106" spans="1:23" s="68" customFormat="1" ht="12" hidden="1">
      <c r="A106" s="39">
        <v>98</v>
      </c>
      <c r="B106" s="77"/>
      <c r="C106" s="80" t="s">
        <v>37</v>
      </c>
      <c r="D106" s="82"/>
      <c r="E106" s="36"/>
      <c r="F106" s="35"/>
      <c r="G106" s="36"/>
      <c r="H106" s="35"/>
      <c r="I106" s="36"/>
      <c r="J106" s="35"/>
      <c r="K106" s="36"/>
      <c r="L106" s="35"/>
      <c r="M106" s="36"/>
      <c r="N106" s="35"/>
      <c r="O106" s="36"/>
      <c r="P106" s="35"/>
      <c r="Q106" s="36"/>
      <c r="R106" s="37"/>
      <c r="S106" s="38"/>
      <c r="T106" s="38"/>
      <c r="U106" s="38"/>
      <c r="V106" s="38"/>
      <c r="W106" s="67"/>
    </row>
    <row r="107" spans="1:2" ht="12.75">
      <c r="A107" s="5"/>
      <c r="B107" s="1"/>
    </row>
    <row r="108" ht="14.25">
      <c r="A108" s="71" t="s">
        <v>131</v>
      </c>
    </row>
    <row r="109" ht="12.75">
      <c r="A109" s="71" t="s">
        <v>128</v>
      </c>
    </row>
    <row r="110" spans="1:2" ht="12.75">
      <c r="A110" s="69"/>
      <c r="B110" s="71" t="s">
        <v>128</v>
      </c>
    </row>
    <row r="111" ht="12.75">
      <c r="A111" s="69"/>
    </row>
    <row r="112" ht="12.75">
      <c r="A112" s="69"/>
    </row>
    <row r="113" ht="12.75">
      <c r="A113" s="69"/>
    </row>
    <row r="114" ht="12.75">
      <c r="A114" s="69"/>
    </row>
    <row r="115" ht="12.75">
      <c r="A115" s="69"/>
    </row>
  </sheetData>
  <mergeCells count="7">
    <mergeCell ref="M4:N4"/>
    <mergeCell ref="O4:P4"/>
    <mergeCell ref="C2:Q2"/>
    <mergeCell ref="E4:F4"/>
    <mergeCell ref="G4:H4"/>
    <mergeCell ref="I4:J4"/>
    <mergeCell ref="K4:L4"/>
  </mergeCells>
  <printOptions/>
  <pageMargins left="0.5905511811023623" right="0.5905511811023623" top="0.7874015748031497" bottom="0.7874015748031497" header="0.4724409448818898" footer="0.5118110236220472"/>
  <pageSetup horizontalDpi="1200" verticalDpi="1200" orientation="portrait" paperSize="9" scale="90" r:id="rId17"/>
  <legacyDrawing r:id="rId16"/>
  <oleObjects>
    <oleObject progId="MS_ClipArt_Gallery.5" shapeId="1150377" r:id="rId1"/>
    <oleObject progId="MS_ClipArt_Gallery.5" shapeId="1190857" r:id="rId2"/>
    <oleObject progId="MS_ClipArt_Gallery.5" shapeId="1196779" r:id="rId3"/>
    <oleObject progId="MS_ClipArt_Gallery.5" shapeId="16015" r:id="rId4"/>
    <oleObject progId="MS_ClipArt_Gallery.5" shapeId="17873" r:id="rId5"/>
    <oleObject progId="MS_ClipArt_Gallery.5" shapeId="18221" r:id="rId6"/>
    <oleObject progId="MS_ClipArt_Gallery.5" shapeId="18472" r:id="rId7"/>
    <oleObject progId="MS_ClipArt_Gallery.5" shapeId="18755" r:id="rId8"/>
    <oleObject progId="MS_ClipArt_Gallery.5" shapeId="19027" r:id="rId9"/>
    <oleObject progId="MS_ClipArt_Gallery.5" shapeId="20666" r:id="rId10"/>
    <oleObject progId="MS_ClipArt_Gallery.5" shapeId="23142" r:id="rId11"/>
    <oleObject progId="MS_ClipArt_Gallery.5" shapeId="23418" r:id="rId12"/>
    <oleObject progId="MS_ClipArt_Gallery.5" shapeId="23696" r:id="rId13"/>
    <oleObject progId="MS_ClipArt_Gallery.5" shapeId="23898" r:id="rId14"/>
    <oleObject progId="MS_ClipArt_Gallery.5" shapeId="110445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 Bond van Schaakprobleemvrienden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Bakker</dc:creator>
  <cp:keywords/>
  <dc:description/>
  <cp:lastModifiedBy> Bakker</cp:lastModifiedBy>
  <cp:lastPrinted>2006-08-03T14:41:32Z</cp:lastPrinted>
  <dcterms:created xsi:type="dcterms:W3CDTF">1999-10-18T12:14:22Z</dcterms:created>
  <dcterms:modified xsi:type="dcterms:W3CDTF">2006-08-03T14:42:06Z</dcterms:modified>
  <cp:category/>
  <cp:version/>
  <cp:contentType/>
  <cp:contentStatus/>
</cp:coreProperties>
</file>